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Accounting\Accounts Receivable\AR Team\Campus Cashiering Forms\"/>
    </mc:Choice>
  </mc:AlternateContent>
  <xr:revisionPtr revIDLastSave="0" documentId="13_ncr:1_{CEB76AA2-9AD5-41E5-8CDC-F20271F412F4}" xr6:coauthVersionLast="36" xr6:coauthVersionMax="45" xr10:uidLastSave="{00000000-0000-0000-0000-000000000000}"/>
  <bookViews>
    <workbookView xWindow="52680" yWindow="-120" windowWidth="13740" windowHeight="21840" tabRatio="726" xr2:uid="{00000000-000D-0000-FFFF-FFFF00000000}"/>
  </bookViews>
  <sheets>
    <sheet name="Mon" sheetId="3" r:id="rId1"/>
    <sheet name="Tues" sheetId="43" r:id="rId2"/>
    <sheet name="Wed" sheetId="44" r:id="rId3"/>
    <sheet name="Thur" sheetId="45" r:id="rId4"/>
    <sheet name="Fri" sheetId="46" r:id="rId5"/>
    <sheet name="Sat" sheetId="47" r:id="rId6"/>
    <sheet name="Sun" sheetId="48" r:id="rId7"/>
    <sheet name="Sales Tracking" sheetId="12" r:id="rId8"/>
  </sheets>
  <definedNames>
    <definedName name="_xlnm.Print_Area" localSheetId="4">Fri!$A$1:$F$219</definedName>
    <definedName name="_xlnm.Print_Area" localSheetId="0">Mon!$A$1:$F$219</definedName>
    <definedName name="_xlnm.Print_Area" localSheetId="5">Sat!$A$1:$F$219</definedName>
    <definedName name="_xlnm.Print_Area" localSheetId="6">Sun!$A$1:$F$219</definedName>
    <definedName name="_xlnm.Print_Area" localSheetId="3">Thur!$A$1:$F$219</definedName>
    <definedName name="_xlnm.Print_Area" localSheetId="1">Tues!$A$1:$F$219</definedName>
    <definedName name="_xlnm.Print_Area" localSheetId="2">Wed!$A$1:$F$219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3" i="3" l="1"/>
  <c r="B6" i="12" l="1"/>
  <c r="F108" i="48" l="1"/>
  <c r="F107" i="48"/>
  <c r="F106" i="48"/>
  <c r="F108" i="47"/>
  <c r="F107" i="47"/>
  <c r="F106" i="47"/>
  <c r="F108" i="46"/>
  <c r="F107" i="46"/>
  <c r="F106" i="46"/>
  <c r="F108" i="45"/>
  <c r="F107" i="45"/>
  <c r="F106" i="45"/>
  <c r="F108" i="44"/>
  <c r="F107" i="44"/>
  <c r="F106" i="44"/>
  <c r="F108" i="43"/>
  <c r="F107" i="43"/>
  <c r="F106" i="43"/>
  <c r="F109" i="43"/>
  <c r="F110" i="43"/>
  <c r="F106" i="3"/>
  <c r="F107" i="3"/>
  <c r="F108" i="3"/>
  <c r="F109" i="3"/>
  <c r="F110" i="3"/>
  <c r="F109" i="48" l="1"/>
  <c r="F105" i="48"/>
  <c r="F104" i="48"/>
  <c r="F109" i="47"/>
  <c r="F105" i="47"/>
  <c r="F104" i="47"/>
  <c r="F109" i="46"/>
  <c r="F105" i="46"/>
  <c r="F104" i="46"/>
  <c r="F109" i="45"/>
  <c r="F105" i="45"/>
  <c r="F104" i="45"/>
  <c r="F109" i="44"/>
  <c r="F105" i="44"/>
  <c r="F104" i="44"/>
  <c r="F105" i="43"/>
  <c r="F104" i="43"/>
  <c r="F104" i="3"/>
  <c r="F105" i="3"/>
  <c r="F216" i="48" l="1"/>
  <c r="F217" i="48" s="1"/>
  <c r="E17" i="48" s="1"/>
  <c r="F212" i="48"/>
  <c r="F213" i="48" s="1"/>
  <c r="F211" i="48"/>
  <c r="F206" i="48"/>
  <c r="F205" i="48"/>
  <c r="F202" i="48"/>
  <c r="F201" i="48"/>
  <c r="F200" i="48"/>
  <c r="F199" i="48"/>
  <c r="F198" i="48"/>
  <c r="F197" i="48"/>
  <c r="F196" i="48"/>
  <c r="F195" i="48"/>
  <c r="F193" i="48"/>
  <c r="F192" i="48"/>
  <c r="F191" i="48"/>
  <c r="F190" i="48"/>
  <c r="F189" i="48"/>
  <c r="F188" i="48"/>
  <c r="F187" i="48"/>
  <c r="F186" i="48"/>
  <c r="F184" i="48"/>
  <c r="F183" i="48"/>
  <c r="F182" i="48"/>
  <c r="F181" i="48"/>
  <c r="F178" i="48"/>
  <c r="F177" i="48"/>
  <c r="F176" i="48"/>
  <c r="F175" i="48"/>
  <c r="F173" i="48"/>
  <c r="F172" i="48"/>
  <c r="F171" i="48"/>
  <c r="F170" i="48"/>
  <c r="F168" i="48"/>
  <c r="F167" i="48"/>
  <c r="F166" i="48"/>
  <c r="F165" i="48"/>
  <c r="F160" i="48"/>
  <c r="F161" i="48" s="1"/>
  <c r="F156" i="48"/>
  <c r="F155" i="48"/>
  <c r="F154" i="48"/>
  <c r="F153" i="48"/>
  <c r="F152" i="48"/>
  <c r="F151" i="48"/>
  <c r="F147" i="48"/>
  <c r="F146" i="48"/>
  <c r="F145" i="48"/>
  <c r="F144" i="48"/>
  <c r="F143" i="48"/>
  <c r="F142" i="48"/>
  <c r="F141" i="48"/>
  <c r="F148" i="48" s="1"/>
  <c r="E10" i="48" s="1"/>
  <c r="F137" i="48"/>
  <c r="E135" i="48"/>
  <c r="F135" i="48" s="1"/>
  <c r="E134" i="48"/>
  <c r="F134" i="48" s="1"/>
  <c r="E133" i="48"/>
  <c r="F133" i="48" s="1"/>
  <c r="F136" i="48" s="1"/>
  <c r="F132" i="48"/>
  <c r="F130" i="48"/>
  <c r="F129" i="48"/>
  <c r="F128" i="48"/>
  <c r="F127" i="48"/>
  <c r="F124" i="48"/>
  <c r="E24" i="48" s="1"/>
  <c r="F123" i="48"/>
  <c r="F119" i="48"/>
  <c r="F118" i="48"/>
  <c r="F117" i="48"/>
  <c r="F116" i="48"/>
  <c r="F110" i="48"/>
  <c r="F103" i="48"/>
  <c r="F111" i="48" s="1"/>
  <c r="E13" i="48" s="1"/>
  <c r="F99" i="48"/>
  <c r="F98" i="48"/>
  <c r="F97" i="48"/>
  <c r="F96" i="48"/>
  <c r="F95" i="48"/>
  <c r="F94" i="48"/>
  <c r="F93" i="48"/>
  <c r="F92" i="48"/>
  <c r="F91" i="48"/>
  <c r="F90" i="48"/>
  <c r="F89" i="48"/>
  <c r="F88" i="48"/>
  <c r="F87" i="48"/>
  <c r="F100" i="48" s="1"/>
  <c r="F83" i="48"/>
  <c r="F82" i="48"/>
  <c r="F81" i="48"/>
  <c r="F80" i="48"/>
  <c r="F84" i="48" s="1"/>
  <c r="E14" i="48" s="1"/>
  <c r="F75" i="48"/>
  <c r="F74" i="48"/>
  <c r="F73" i="48"/>
  <c r="F72" i="48"/>
  <c r="F76" i="48" s="1"/>
  <c r="F77" i="48" s="1"/>
  <c r="E16" i="48" s="1"/>
  <c r="F68" i="48"/>
  <c r="F67" i="48"/>
  <c r="F66" i="48"/>
  <c r="F65" i="48"/>
  <c r="F69" i="48" s="1"/>
  <c r="E19" i="48" s="1"/>
  <c r="F61" i="48"/>
  <c r="F60" i="48"/>
  <c r="F59" i="48"/>
  <c r="F58" i="48"/>
  <c r="F62" i="48" s="1"/>
  <c r="E9" i="48" s="1"/>
  <c r="E53" i="48"/>
  <c r="F53" i="48" s="1"/>
  <c r="E52" i="48"/>
  <c r="F52" i="48" s="1"/>
  <c r="F51" i="48"/>
  <c r="F50" i="48"/>
  <c r="F47" i="48"/>
  <c r="F46" i="48"/>
  <c r="F45" i="48"/>
  <c r="F44" i="48"/>
  <c r="D40" i="48"/>
  <c r="E38" i="48"/>
  <c r="E12" i="48"/>
  <c r="F216" i="47"/>
  <c r="F217" i="47" s="1"/>
  <c r="F212" i="47"/>
  <c r="F211" i="47"/>
  <c r="F213" i="47" s="1"/>
  <c r="E18" i="47" s="1"/>
  <c r="F206" i="47"/>
  <c r="F205" i="47"/>
  <c r="F207" i="47" s="1"/>
  <c r="F202" i="47"/>
  <c r="F201" i="47"/>
  <c r="F200" i="47"/>
  <c r="F199" i="47"/>
  <c r="F198" i="47"/>
  <c r="F197" i="47"/>
  <c r="F196" i="47"/>
  <c r="F195" i="47"/>
  <c r="F203" i="47" s="1"/>
  <c r="F193" i="47"/>
  <c r="F192" i="47"/>
  <c r="F191" i="47"/>
  <c r="F190" i="47"/>
  <c r="F189" i="47"/>
  <c r="F188" i="47"/>
  <c r="F187" i="47"/>
  <c r="F186" i="47"/>
  <c r="F194" i="47" s="1"/>
  <c r="F184" i="47"/>
  <c r="F183" i="47"/>
  <c r="F182" i="47"/>
  <c r="F181" i="47"/>
  <c r="F185" i="47" s="1"/>
  <c r="F178" i="47"/>
  <c r="F177" i="47"/>
  <c r="F176" i="47"/>
  <c r="F175" i="47"/>
  <c r="F179" i="47" s="1"/>
  <c r="F173" i="47"/>
  <c r="F172" i="47"/>
  <c r="F171" i="47"/>
  <c r="F170" i="47"/>
  <c r="F174" i="47" s="1"/>
  <c r="F168" i="47"/>
  <c r="F167" i="47"/>
  <c r="F166" i="47"/>
  <c r="F165" i="47"/>
  <c r="F169" i="47" s="1"/>
  <c r="F208" i="47" s="1"/>
  <c r="E22" i="47" s="1"/>
  <c r="F160" i="47"/>
  <c r="F161" i="47" s="1"/>
  <c r="F156" i="47"/>
  <c r="F155" i="47"/>
  <c r="F154" i="47"/>
  <c r="F153" i="47"/>
  <c r="F152" i="47"/>
  <c r="F151" i="47"/>
  <c r="F147" i="47"/>
  <c r="F146" i="47"/>
  <c r="F145" i="47"/>
  <c r="F144" i="47"/>
  <c r="F143" i="47"/>
  <c r="F148" i="47" s="1"/>
  <c r="E10" i="47" s="1"/>
  <c r="F142" i="47"/>
  <c r="F141" i="47"/>
  <c r="F137" i="47"/>
  <c r="E135" i="47"/>
  <c r="F135" i="47" s="1"/>
  <c r="F134" i="47"/>
  <c r="E134" i="47"/>
  <c r="E133" i="47"/>
  <c r="F133" i="47" s="1"/>
  <c r="F132" i="47"/>
  <c r="F136" i="47" s="1"/>
  <c r="F130" i="47"/>
  <c r="F129" i="47"/>
  <c r="F128" i="47"/>
  <c r="F127" i="47"/>
  <c r="F131" i="47" s="1"/>
  <c r="F123" i="47"/>
  <c r="F124" i="47" s="1"/>
  <c r="E24" i="47" s="1"/>
  <c r="F119" i="47"/>
  <c r="F118" i="47"/>
  <c r="F117" i="47"/>
  <c r="F116" i="47"/>
  <c r="F110" i="47"/>
  <c r="F103" i="47"/>
  <c r="F111" i="47" s="1"/>
  <c r="E13" i="47" s="1"/>
  <c r="F99" i="47"/>
  <c r="F98" i="47"/>
  <c r="F97" i="47"/>
  <c r="F96" i="47"/>
  <c r="F95" i="47"/>
  <c r="F94" i="47"/>
  <c r="F93" i="47"/>
  <c r="F92" i="47"/>
  <c r="F91" i="47"/>
  <c r="F90" i="47"/>
  <c r="F89" i="47"/>
  <c r="F88" i="47"/>
  <c r="F87" i="47"/>
  <c r="F100" i="47" s="1"/>
  <c r="F83" i="47"/>
  <c r="F82" i="47"/>
  <c r="F81" i="47"/>
  <c r="F80" i="47"/>
  <c r="F84" i="47" s="1"/>
  <c r="E14" i="47" s="1"/>
  <c r="F75" i="47"/>
  <c r="F74" i="47"/>
  <c r="F73" i="47"/>
  <c r="F72" i="47"/>
  <c r="F76" i="47" s="1"/>
  <c r="F77" i="47" s="1"/>
  <c r="E16" i="47" s="1"/>
  <c r="F68" i="47"/>
  <c r="F67" i="47"/>
  <c r="F66" i="47"/>
  <c r="F65" i="47"/>
  <c r="F69" i="47" s="1"/>
  <c r="E19" i="47" s="1"/>
  <c r="F61" i="47"/>
  <c r="F60" i="47"/>
  <c r="F59" i="47"/>
  <c r="F58" i="47"/>
  <c r="F62" i="47" s="1"/>
  <c r="E9" i="47" s="1"/>
  <c r="E53" i="47"/>
  <c r="F53" i="47" s="1"/>
  <c r="E52" i="47"/>
  <c r="F52" i="47" s="1"/>
  <c r="F51" i="47"/>
  <c r="F50" i="47"/>
  <c r="F47" i="47"/>
  <c r="F46" i="47"/>
  <c r="F45" i="47"/>
  <c r="F44" i="47"/>
  <c r="D40" i="47"/>
  <c r="E38" i="47"/>
  <c r="E12" i="47"/>
  <c r="F216" i="46"/>
  <c r="F217" i="46" s="1"/>
  <c r="E17" i="46" s="1"/>
  <c r="F212" i="46"/>
  <c r="F211" i="46"/>
  <c r="F213" i="46" s="1"/>
  <c r="F206" i="46"/>
  <c r="F205" i="46"/>
  <c r="F207" i="46" s="1"/>
  <c r="F202" i="46"/>
  <c r="F201" i="46"/>
  <c r="F200" i="46"/>
  <c r="F199" i="46"/>
  <c r="F198" i="46"/>
  <c r="F197" i="46"/>
  <c r="F196" i="46"/>
  <c r="F195" i="46"/>
  <c r="F203" i="46" s="1"/>
  <c r="F193" i="46"/>
  <c r="F192" i="46"/>
  <c r="F191" i="46"/>
  <c r="F190" i="46"/>
  <c r="F189" i="46"/>
  <c r="F188" i="46"/>
  <c r="F187" i="46"/>
  <c r="F186" i="46"/>
  <c r="F194" i="46" s="1"/>
  <c r="F184" i="46"/>
  <c r="F183" i="46"/>
  <c r="F182" i="46"/>
  <c r="F181" i="46"/>
  <c r="F185" i="46" s="1"/>
  <c r="F178" i="46"/>
  <c r="F177" i="46"/>
  <c r="F176" i="46"/>
  <c r="F175" i="46"/>
  <c r="F179" i="46" s="1"/>
  <c r="F173" i="46"/>
  <c r="F172" i="46"/>
  <c r="F171" i="46"/>
  <c r="F170" i="46"/>
  <c r="F174" i="46" s="1"/>
  <c r="F168" i="46"/>
  <c r="F167" i="46"/>
  <c r="F166" i="46"/>
  <c r="F165" i="46"/>
  <c r="F169" i="46" s="1"/>
  <c r="F160" i="46"/>
  <c r="F161" i="46" s="1"/>
  <c r="F156" i="46"/>
  <c r="F155" i="46"/>
  <c r="F154" i="46"/>
  <c r="F153" i="46"/>
  <c r="F152" i="46"/>
  <c r="F151" i="46"/>
  <c r="F147" i="46"/>
  <c r="F146" i="46"/>
  <c r="F145" i="46"/>
  <c r="F144" i="46"/>
  <c r="F143" i="46"/>
  <c r="F142" i="46"/>
  <c r="F141" i="46"/>
  <c r="F137" i="46"/>
  <c r="F135" i="46"/>
  <c r="E135" i="46"/>
  <c r="E134" i="46"/>
  <c r="F134" i="46" s="1"/>
  <c r="E133" i="46"/>
  <c r="F133" i="46" s="1"/>
  <c r="F132" i="46"/>
  <c r="F130" i="46"/>
  <c r="F129" i="46"/>
  <c r="F128" i="46"/>
  <c r="F127" i="46"/>
  <c r="F124" i="46"/>
  <c r="F123" i="46"/>
  <c r="F119" i="46"/>
  <c r="F118" i="46"/>
  <c r="F117" i="46"/>
  <c r="F116" i="46"/>
  <c r="F110" i="46"/>
  <c r="F103" i="46"/>
  <c r="F99" i="46"/>
  <c r="F98" i="46"/>
  <c r="F97" i="46"/>
  <c r="F96" i="46"/>
  <c r="F95" i="46"/>
  <c r="F94" i="46"/>
  <c r="F93" i="46"/>
  <c r="F92" i="46"/>
  <c r="F91" i="46"/>
  <c r="F90" i="46"/>
  <c r="F89" i="46"/>
  <c r="F88" i="46"/>
  <c r="F87" i="46"/>
  <c r="F83" i="46"/>
  <c r="F82" i="46"/>
  <c r="F81" i="46"/>
  <c r="F80" i="46"/>
  <c r="F75" i="46"/>
  <c r="F74" i="46"/>
  <c r="F73" i="46"/>
  <c r="F72" i="46"/>
  <c r="F68" i="46"/>
  <c r="F67" i="46"/>
  <c r="F66" i="46"/>
  <c r="F65" i="46"/>
  <c r="F61" i="46"/>
  <c r="F60" i="46"/>
  <c r="F59" i="46"/>
  <c r="F58" i="46"/>
  <c r="E53" i="46"/>
  <c r="F53" i="46" s="1"/>
  <c r="E52" i="46"/>
  <c r="F52" i="46" s="1"/>
  <c r="F51" i="46"/>
  <c r="F50" i="46"/>
  <c r="F47" i="46"/>
  <c r="F46" i="46"/>
  <c r="F45" i="46"/>
  <c r="F44" i="46"/>
  <c r="D40" i="46"/>
  <c r="E38" i="46"/>
  <c r="E24" i="46"/>
  <c r="F217" i="45"/>
  <c r="E17" i="45" s="1"/>
  <c r="F216" i="45"/>
  <c r="F212" i="45"/>
  <c r="F211" i="45"/>
  <c r="F206" i="45"/>
  <c r="F205" i="45"/>
  <c r="F202" i="45"/>
  <c r="F201" i="45"/>
  <c r="F200" i="45"/>
  <c r="F199" i="45"/>
  <c r="F198" i="45"/>
  <c r="F197" i="45"/>
  <c r="F196" i="45"/>
  <c r="F195" i="45"/>
  <c r="F193" i="45"/>
  <c r="F192" i="45"/>
  <c r="F191" i="45"/>
  <c r="F190" i="45"/>
  <c r="F189" i="45"/>
  <c r="F188" i="45"/>
  <c r="F187" i="45"/>
  <c r="F186" i="45"/>
  <c r="F184" i="45"/>
  <c r="F183" i="45"/>
  <c r="F182" i="45"/>
  <c r="F181" i="45"/>
  <c r="F178" i="45"/>
  <c r="F177" i="45"/>
  <c r="F176" i="45"/>
  <c r="F175" i="45"/>
  <c r="F173" i="45"/>
  <c r="F172" i="45"/>
  <c r="F171" i="45"/>
  <c r="F170" i="45"/>
  <c r="F168" i="45"/>
  <c r="F167" i="45"/>
  <c r="F166" i="45"/>
  <c r="F165" i="45"/>
  <c r="F160" i="45"/>
  <c r="F161" i="45" s="1"/>
  <c r="F156" i="45"/>
  <c r="F155" i="45"/>
  <c r="F154" i="45"/>
  <c r="F153" i="45"/>
  <c r="F152" i="45"/>
  <c r="F151" i="45"/>
  <c r="F157" i="45" s="1"/>
  <c r="E11" i="45" s="1"/>
  <c r="F147" i="45"/>
  <c r="F146" i="45"/>
  <c r="F145" i="45"/>
  <c r="F144" i="45"/>
  <c r="F148" i="45" s="1"/>
  <c r="E10" i="45" s="1"/>
  <c r="F143" i="45"/>
  <c r="F142" i="45"/>
  <c r="F141" i="45"/>
  <c r="F137" i="45"/>
  <c r="E135" i="45"/>
  <c r="F135" i="45" s="1"/>
  <c r="E134" i="45"/>
  <c r="F134" i="45" s="1"/>
  <c r="E133" i="45"/>
  <c r="F133" i="45" s="1"/>
  <c r="F132" i="45"/>
  <c r="F130" i="45"/>
  <c r="F129" i="45"/>
  <c r="F128" i="45"/>
  <c r="F127" i="45"/>
  <c r="F131" i="45" s="1"/>
  <c r="F123" i="45"/>
  <c r="F124" i="45" s="1"/>
  <c r="E24" i="45" s="1"/>
  <c r="F119" i="45"/>
  <c r="F118" i="45"/>
  <c r="F117" i="45"/>
  <c r="F116" i="45"/>
  <c r="F110" i="45"/>
  <c r="F103" i="45"/>
  <c r="F99" i="45"/>
  <c r="F98" i="45"/>
  <c r="F97" i="45"/>
  <c r="F96" i="45"/>
  <c r="F95" i="45"/>
  <c r="F94" i="45"/>
  <c r="F93" i="45"/>
  <c r="F92" i="45"/>
  <c r="F91" i="45"/>
  <c r="F90" i="45"/>
  <c r="F89" i="45"/>
  <c r="F88" i="45"/>
  <c r="F87" i="45"/>
  <c r="F83" i="45"/>
  <c r="F82" i="45"/>
  <c r="F81" i="45"/>
  <c r="F80" i="45"/>
  <c r="F84" i="45" s="1"/>
  <c r="E14" i="45" s="1"/>
  <c r="F75" i="45"/>
  <c r="F74" i="45"/>
  <c r="F73" i="45"/>
  <c r="F72" i="45"/>
  <c r="F76" i="45" s="1"/>
  <c r="F77" i="45" s="1"/>
  <c r="E16" i="45" s="1"/>
  <c r="F68" i="45"/>
  <c r="F67" i="45"/>
  <c r="F66" i="45"/>
  <c r="F65" i="45"/>
  <c r="F69" i="45" s="1"/>
  <c r="E19" i="45" s="1"/>
  <c r="F61" i="45"/>
  <c r="F60" i="45"/>
  <c r="F59" i="45"/>
  <c r="F58" i="45"/>
  <c r="F62" i="45" s="1"/>
  <c r="E9" i="45" s="1"/>
  <c r="E53" i="45"/>
  <c r="F53" i="45" s="1"/>
  <c r="E52" i="45"/>
  <c r="F52" i="45" s="1"/>
  <c r="F51" i="45"/>
  <c r="F50" i="45"/>
  <c r="F47" i="45"/>
  <c r="F46" i="45"/>
  <c r="F45" i="45"/>
  <c r="F44" i="45"/>
  <c r="F48" i="45" s="1"/>
  <c r="D40" i="45"/>
  <c r="E38" i="45"/>
  <c r="F216" i="44"/>
  <c r="F217" i="44" s="1"/>
  <c r="F212" i="44"/>
  <c r="F213" i="44" s="1"/>
  <c r="E18" i="44" s="1"/>
  <c r="F211" i="44"/>
  <c r="F206" i="44"/>
  <c r="F205" i="44"/>
  <c r="F207" i="44" s="1"/>
  <c r="F202" i="44"/>
  <c r="F201" i="44"/>
  <c r="F200" i="44"/>
  <c r="F199" i="44"/>
  <c r="F198" i="44"/>
  <c r="F197" i="44"/>
  <c r="F196" i="44"/>
  <c r="F195" i="44"/>
  <c r="F203" i="44" s="1"/>
  <c r="F193" i="44"/>
  <c r="F192" i="44"/>
  <c r="F191" i="44"/>
  <c r="F190" i="44"/>
  <c r="F189" i="44"/>
  <c r="F188" i="44"/>
  <c r="F187" i="44"/>
  <c r="F186" i="44"/>
  <c r="F194" i="44" s="1"/>
  <c r="F184" i="44"/>
  <c r="F183" i="44"/>
  <c r="F182" i="44"/>
  <c r="F181" i="44"/>
  <c r="F185" i="44" s="1"/>
  <c r="F178" i="44"/>
  <c r="F177" i="44"/>
  <c r="F176" i="44"/>
  <c r="F175" i="44"/>
  <c r="F179" i="44" s="1"/>
  <c r="F173" i="44"/>
  <c r="F172" i="44"/>
  <c r="F171" i="44"/>
  <c r="F170" i="44"/>
  <c r="F174" i="44" s="1"/>
  <c r="F168" i="44"/>
  <c r="F167" i="44"/>
  <c r="F166" i="44"/>
  <c r="F165" i="44"/>
  <c r="F169" i="44" s="1"/>
  <c r="F160" i="44"/>
  <c r="F161" i="44" s="1"/>
  <c r="F156" i="44"/>
  <c r="F155" i="44"/>
  <c r="F154" i="44"/>
  <c r="F153" i="44"/>
  <c r="F152" i="44"/>
  <c r="F151" i="44"/>
  <c r="F147" i="44"/>
  <c r="F146" i="44"/>
  <c r="F145" i="44"/>
  <c r="F144" i="44"/>
  <c r="F143" i="44"/>
  <c r="F142" i="44"/>
  <c r="F141" i="44"/>
  <c r="F137" i="44"/>
  <c r="F135" i="44"/>
  <c r="E135" i="44"/>
  <c r="E134" i="44"/>
  <c r="F134" i="44" s="1"/>
  <c r="E133" i="44"/>
  <c r="F133" i="44" s="1"/>
  <c r="F132" i="44"/>
  <c r="F130" i="44"/>
  <c r="F129" i="44"/>
  <c r="F128" i="44"/>
  <c r="F127" i="44"/>
  <c r="F124" i="44"/>
  <c r="E24" i="44" s="1"/>
  <c r="F123" i="44"/>
  <c r="F119" i="44"/>
  <c r="F118" i="44"/>
  <c r="F117" i="44"/>
  <c r="F116" i="44"/>
  <c r="F110" i="44"/>
  <c r="F103" i="44"/>
  <c r="F99" i="44"/>
  <c r="F98" i="44"/>
  <c r="F97" i="44"/>
  <c r="F96" i="44"/>
  <c r="F95" i="44"/>
  <c r="F94" i="44"/>
  <c r="F93" i="44"/>
  <c r="F92" i="44"/>
  <c r="F91" i="44"/>
  <c r="F90" i="44"/>
  <c r="F89" i="44"/>
  <c r="F88" i="44"/>
  <c r="F87" i="44"/>
  <c r="F83" i="44"/>
  <c r="F82" i="44"/>
  <c r="F81" i="44"/>
  <c r="F80" i="44"/>
  <c r="F75" i="44"/>
  <c r="F74" i="44"/>
  <c r="F73" i="44"/>
  <c r="F72" i="44"/>
  <c r="F68" i="44"/>
  <c r="F67" i="44"/>
  <c r="F66" i="44"/>
  <c r="F65" i="44"/>
  <c r="F61" i="44"/>
  <c r="F60" i="44"/>
  <c r="F59" i="44"/>
  <c r="F58" i="44"/>
  <c r="E53" i="44"/>
  <c r="F53" i="44" s="1"/>
  <c r="E52" i="44"/>
  <c r="F52" i="44" s="1"/>
  <c r="F54" i="44" s="1"/>
  <c r="F51" i="44"/>
  <c r="F50" i="44"/>
  <c r="F47" i="44"/>
  <c r="F46" i="44"/>
  <c r="F45" i="44"/>
  <c r="F44" i="44"/>
  <c r="D40" i="44"/>
  <c r="E38" i="44"/>
  <c r="F216" i="43"/>
  <c r="F217" i="43" s="1"/>
  <c r="E17" i="43" s="1"/>
  <c r="F212" i="43"/>
  <c r="F211" i="43"/>
  <c r="F213" i="43" s="1"/>
  <c r="E18" i="43" s="1"/>
  <c r="F206" i="43"/>
  <c r="F205" i="43"/>
  <c r="F207" i="43" s="1"/>
  <c r="F202" i="43"/>
  <c r="F201" i="43"/>
  <c r="F200" i="43"/>
  <c r="F199" i="43"/>
  <c r="F198" i="43"/>
  <c r="F197" i="43"/>
  <c r="F196" i="43"/>
  <c r="F195" i="43"/>
  <c r="F193" i="43"/>
  <c r="F192" i="43"/>
  <c r="F191" i="43"/>
  <c r="F190" i="43"/>
  <c r="F189" i="43"/>
  <c r="F188" i="43"/>
  <c r="F187" i="43"/>
  <c r="F186" i="43"/>
  <c r="F184" i="43"/>
  <c r="F183" i="43"/>
  <c r="F182" i="43"/>
  <c r="F181" i="43"/>
  <c r="F178" i="43"/>
  <c r="F177" i="43"/>
  <c r="F176" i="43"/>
  <c r="F175" i="43"/>
  <c r="F173" i="43"/>
  <c r="F172" i="43"/>
  <c r="F171" i="43"/>
  <c r="F170" i="43"/>
  <c r="F168" i="43"/>
  <c r="F167" i="43"/>
  <c r="F166" i="43"/>
  <c r="F165" i="43"/>
  <c r="F160" i="43"/>
  <c r="F161" i="43" s="1"/>
  <c r="F156" i="43"/>
  <c r="F155" i="43"/>
  <c r="F154" i="43"/>
  <c r="F153" i="43"/>
  <c r="F152" i="43"/>
  <c r="F157" i="43" s="1"/>
  <c r="E11" i="43" s="1"/>
  <c r="F151" i="43"/>
  <c r="F147" i="43"/>
  <c r="F146" i="43"/>
  <c r="F145" i="43"/>
  <c r="F144" i="43"/>
  <c r="F143" i="43"/>
  <c r="F142" i="43"/>
  <c r="F141" i="43"/>
  <c r="F148" i="43" s="1"/>
  <c r="E10" i="43" s="1"/>
  <c r="F137" i="43"/>
  <c r="E135" i="43"/>
  <c r="F135" i="43" s="1"/>
  <c r="E134" i="43"/>
  <c r="F134" i="43" s="1"/>
  <c r="E133" i="43"/>
  <c r="F133" i="43" s="1"/>
  <c r="F132" i="43"/>
  <c r="F130" i="43"/>
  <c r="F129" i="43"/>
  <c r="F128" i="43"/>
  <c r="F127" i="43"/>
  <c r="F123" i="43"/>
  <c r="F124" i="43" s="1"/>
  <c r="E24" i="43" s="1"/>
  <c r="F119" i="43"/>
  <c r="F118" i="43"/>
  <c r="F117" i="43"/>
  <c r="F116" i="43"/>
  <c r="F103" i="43"/>
  <c r="F111" i="43" s="1"/>
  <c r="F99" i="43"/>
  <c r="F98" i="43"/>
  <c r="F97" i="43"/>
  <c r="F96" i="43"/>
  <c r="F95" i="43"/>
  <c r="F94" i="43"/>
  <c r="F93" i="43"/>
  <c r="F92" i="43"/>
  <c r="F91" i="43"/>
  <c r="F90" i="43"/>
  <c r="F89" i="43"/>
  <c r="F88" i="43"/>
  <c r="F87" i="43"/>
  <c r="F83" i="43"/>
  <c r="F82" i="43"/>
  <c r="F81" i="43"/>
  <c r="F80" i="43"/>
  <c r="F75" i="43"/>
  <c r="F74" i="43"/>
  <c r="F73" i="43"/>
  <c r="F72" i="43"/>
  <c r="F68" i="43"/>
  <c r="F67" i="43"/>
  <c r="F66" i="43"/>
  <c r="F65" i="43"/>
  <c r="F61" i="43"/>
  <c r="F60" i="43"/>
  <c r="F59" i="43"/>
  <c r="F58" i="43"/>
  <c r="E53" i="43"/>
  <c r="F53" i="43" s="1"/>
  <c r="E52" i="43"/>
  <c r="F52" i="43" s="1"/>
  <c r="F51" i="43"/>
  <c r="F50" i="43"/>
  <c r="F47" i="43"/>
  <c r="F46" i="43"/>
  <c r="F45" i="43"/>
  <c r="F44" i="43"/>
  <c r="D40" i="43"/>
  <c r="E38" i="43"/>
  <c r="E135" i="3"/>
  <c r="E134" i="3"/>
  <c r="E133" i="3"/>
  <c r="E53" i="3"/>
  <c r="E52" i="3"/>
  <c r="F120" i="44" l="1"/>
  <c r="E21" i="44" s="1"/>
  <c r="F208" i="46"/>
  <c r="E22" i="46" s="1"/>
  <c r="F131" i="48"/>
  <c r="F138" i="48" s="1"/>
  <c r="E23" i="48" s="1"/>
  <c r="F48" i="44"/>
  <c r="F62" i="44"/>
  <c r="E9" i="44" s="1"/>
  <c r="F69" i="44"/>
  <c r="E19" i="44" s="1"/>
  <c r="F76" i="44"/>
  <c r="F77" i="44" s="1"/>
  <c r="E16" i="44" s="1"/>
  <c r="F84" i="44"/>
  <c r="E14" i="44" s="1"/>
  <c r="F136" i="44"/>
  <c r="F148" i="44"/>
  <c r="E10" i="44" s="1"/>
  <c r="F157" i="44"/>
  <c r="E11" i="44" s="1"/>
  <c r="F48" i="46"/>
  <c r="F120" i="46"/>
  <c r="E21" i="46" s="1"/>
  <c r="F157" i="46"/>
  <c r="E11" i="46" s="1"/>
  <c r="F48" i="48"/>
  <c r="F169" i="48"/>
  <c r="F174" i="48"/>
  <c r="F179" i="48"/>
  <c r="F185" i="48"/>
  <c r="F194" i="48"/>
  <c r="F203" i="48"/>
  <c r="F100" i="44"/>
  <c r="F113" i="44" s="1"/>
  <c r="F111" i="44"/>
  <c r="E13" i="44" s="1"/>
  <c r="F131" i="44"/>
  <c r="F62" i="46"/>
  <c r="E9" i="46" s="1"/>
  <c r="F69" i="46"/>
  <c r="E19" i="46" s="1"/>
  <c r="F76" i="46"/>
  <c r="F77" i="46" s="1"/>
  <c r="E16" i="46" s="1"/>
  <c r="F84" i="46"/>
  <c r="E14" i="46" s="1"/>
  <c r="F136" i="46"/>
  <c r="F138" i="46" s="1"/>
  <c r="E23" i="46" s="1"/>
  <c r="F148" i="46"/>
  <c r="E10" i="46" s="1"/>
  <c r="F54" i="48"/>
  <c r="F120" i="48"/>
  <c r="E21" i="48" s="1"/>
  <c r="F157" i="48"/>
  <c r="E11" i="48" s="1"/>
  <c r="F207" i="48"/>
  <c r="F208" i="44"/>
  <c r="E22" i="44" s="1"/>
  <c r="F54" i="46"/>
  <c r="F100" i="46"/>
  <c r="F131" i="46"/>
  <c r="F48" i="47"/>
  <c r="F120" i="47"/>
  <c r="E21" i="47" s="1"/>
  <c r="F157" i="47"/>
  <c r="E11" i="47" s="1"/>
  <c r="F120" i="45"/>
  <c r="E21" i="45" s="1"/>
  <c r="F169" i="45"/>
  <c r="F174" i="45"/>
  <c r="F179" i="45"/>
  <c r="F185" i="45"/>
  <c r="F194" i="45"/>
  <c r="F203" i="45"/>
  <c r="F207" i="45"/>
  <c r="F100" i="45"/>
  <c r="F111" i="45"/>
  <c r="E13" i="45" s="1"/>
  <c r="F213" i="45"/>
  <c r="E18" i="45" s="1"/>
  <c r="F62" i="43"/>
  <c r="E9" i="43" s="1"/>
  <c r="F76" i="43"/>
  <c r="F77" i="43" s="1"/>
  <c r="E16" i="43" s="1"/>
  <c r="F131" i="43"/>
  <c r="F169" i="43"/>
  <c r="F179" i="43"/>
  <c r="F185" i="43"/>
  <c r="F194" i="43"/>
  <c r="E13" i="43"/>
  <c r="F48" i="43"/>
  <c r="F55" i="43" s="1"/>
  <c r="E15" i="43" s="1"/>
  <c r="F84" i="43"/>
  <c r="E14" i="43" s="1"/>
  <c r="F120" i="43"/>
  <c r="E21" i="43" s="1"/>
  <c r="F54" i="43"/>
  <c r="F69" i="43"/>
  <c r="E19" i="43" s="1"/>
  <c r="F100" i="43"/>
  <c r="F136" i="43"/>
  <c r="F174" i="43"/>
  <c r="F203" i="43"/>
  <c r="E12" i="43"/>
  <c r="E12" i="44"/>
  <c r="E12" i="46"/>
  <c r="F111" i="46"/>
  <c r="E13" i="46" s="1"/>
  <c r="E20" i="48"/>
  <c r="F55" i="48"/>
  <c r="E15" i="48" s="1"/>
  <c r="E18" i="48"/>
  <c r="F54" i="47"/>
  <c r="F55" i="47" s="1"/>
  <c r="E15" i="47" s="1"/>
  <c r="E20" i="47"/>
  <c r="F138" i="47"/>
  <c r="E23" i="47" s="1"/>
  <c r="E17" i="47"/>
  <c r="E20" i="46"/>
  <c r="F55" i="46"/>
  <c r="E15" i="46" s="1"/>
  <c r="E18" i="46"/>
  <c r="E20" i="45"/>
  <c r="F136" i="45"/>
  <c r="F138" i="45" s="1"/>
  <c r="E23" i="45" s="1"/>
  <c r="F54" i="45"/>
  <c r="F55" i="45" s="1"/>
  <c r="E15" i="45" s="1"/>
  <c r="E12" i="45"/>
  <c r="E20" i="44"/>
  <c r="E25" i="44"/>
  <c r="F55" i="44"/>
  <c r="E15" i="44" s="1"/>
  <c r="F138" i="44"/>
  <c r="E23" i="44" s="1"/>
  <c r="E17" i="44"/>
  <c r="F138" i="43"/>
  <c r="E23" i="43" s="1"/>
  <c r="F123" i="3"/>
  <c r="F124" i="3" s="1"/>
  <c r="E24" i="3" s="1"/>
  <c r="F113" i="46" l="1"/>
  <c r="E25" i="46" s="1"/>
  <c r="F113" i="47"/>
  <c r="E25" i="47" s="1"/>
  <c r="F113" i="48"/>
  <c r="E25" i="48" s="1"/>
  <c r="F208" i="48"/>
  <c r="E22" i="48" s="1"/>
  <c r="E20" i="43"/>
  <c r="F113" i="43"/>
  <c r="E25" i="43" s="1"/>
  <c r="F113" i="45"/>
  <c r="E25" i="45"/>
  <c r="F208" i="45"/>
  <c r="E22" i="45" s="1"/>
  <c r="F208" i="43"/>
  <c r="E22" i="43" s="1"/>
  <c r="E29" i="48"/>
  <c r="E36" i="48" s="1"/>
  <c r="E37" i="48" s="1"/>
  <c r="E26" i="44"/>
  <c r="E29" i="44"/>
  <c r="E36" i="44" s="1"/>
  <c r="E37" i="44" s="1"/>
  <c r="F219" i="44"/>
  <c r="E26" i="43"/>
  <c r="E26" i="48"/>
  <c r="F219" i="48"/>
  <c r="E29" i="47"/>
  <c r="E26" i="47"/>
  <c r="F219" i="47"/>
  <c r="E29" i="43"/>
  <c r="F97" i="3"/>
  <c r="E29" i="46" l="1"/>
  <c r="E36" i="46" s="1"/>
  <c r="E37" i="46" s="1"/>
  <c r="E26" i="46"/>
  <c r="E26" i="45"/>
  <c r="E27" i="48"/>
  <c r="E28" i="48" s="1"/>
  <c r="F219" i="45"/>
  <c r="E29" i="45"/>
  <c r="F219" i="43"/>
  <c r="E27" i="44"/>
  <c r="E28" i="44" s="1"/>
  <c r="E27" i="46"/>
  <c r="E28" i="46" s="1"/>
  <c r="F219" i="46"/>
  <c r="E27" i="47"/>
  <c r="E28" i="47" s="1"/>
  <c r="E36" i="47"/>
  <c r="E37" i="47" s="1"/>
  <c r="E27" i="43"/>
  <c r="E28" i="43" s="1"/>
  <c r="E36" i="43"/>
  <c r="E37" i="43" s="1"/>
  <c r="F206" i="3"/>
  <c r="F205" i="3"/>
  <c r="F156" i="3"/>
  <c r="E36" i="45" l="1"/>
  <c r="E37" i="45" s="1"/>
  <c r="E27" i="45"/>
  <c r="E28" i="45" s="1"/>
  <c r="F207" i="3"/>
  <c r="F116" i="3"/>
  <c r="F103" i="3" l="1"/>
  <c r="F111" i="3" s="1"/>
  <c r="F145" i="3" l="1"/>
  <c r="F147" i="3"/>
  <c r="F153" i="3"/>
  <c r="F152" i="3"/>
  <c r="F143" i="3"/>
  <c r="F211" i="3"/>
  <c r="F212" i="3"/>
  <c r="F165" i="3"/>
  <c r="F166" i="3"/>
  <c r="F167" i="3"/>
  <c r="F168" i="3"/>
  <c r="F170" i="3"/>
  <c r="F171" i="3"/>
  <c r="F172" i="3"/>
  <c r="F173" i="3"/>
  <c r="F175" i="3"/>
  <c r="F176" i="3"/>
  <c r="F177" i="3"/>
  <c r="F178" i="3"/>
  <c r="F181" i="3"/>
  <c r="F182" i="3"/>
  <c r="F183" i="3"/>
  <c r="F184" i="3"/>
  <c r="F186" i="3"/>
  <c r="F187" i="3"/>
  <c r="F188" i="3"/>
  <c r="F189" i="3"/>
  <c r="F195" i="3"/>
  <c r="F196" i="3"/>
  <c r="F197" i="3"/>
  <c r="F198" i="3"/>
  <c r="F160" i="3"/>
  <c r="F161" i="3" s="1"/>
  <c r="F151" i="3"/>
  <c r="F141" i="3"/>
  <c r="F142" i="3"/>
  <c r="F144" i="3"/>
  <c r="F146" i="3"/>
  <c r="F132" i="3"/>
  <c r="F133" i="3"/>
  <c r="F134" i="3"/>
  <c r="F135" i="3"/>
  <c r="F127" i="3"/>
  <c r="F128" i="3"/>
  <c r="F129" i="3"/>
  <c r="F130" i="3"/>
  <c r="F137" i="3"/>
  <c r="F117" i="3"/>
  <c r="F118" i="3"/>
  <c r="F119" i="3"/>
  <c r="F89" i="3"/>
  <c r="F90" i="3"/>
  <c r="F91" i="3"/>
  <c r="F92" i="3"/>
  <c r="F93" i="3"/>
  <c r="F94" i="3"/>
  <c r="F95" i="3"/>
  <c r="F96" i="3"/>
  <c r="F98" i="3"/>
  <c r="F99" i="3"/>
  <c r="F80" i="3"/>
  <c r="F81" i="3"/>
  <c r="F82" i="3"/>
  <c r="F83" i="3"/>
  <c r="F72" i="3"/>
  <c r="F73" i="3"/>
  <c r="F74" i="3"/>
  <c r="F75" i="3"/>
  <c r="F65" i="3"/>
  <c r="F66" i="3"/>
  <c r="F67" i="3"/>
  <c r="F68" i="3"/>
  <c r="F58" i="3"/>
  <c r="F59" i="3"/>
  <c r="F60" i="3"/>
  <c r="F61" i="3"/>
  <c r="F44" i="3"/>
  <c r="F45" i="3"/>
  <c r="F46" i="3"/>
  <c r="F47" i="3"/>
  <c r="F50" i="3"/>
  <c r="F51" i="3"/>
  <c r="F52" i="3"/>
  <c r="F53" i="3"/>
  <c r="F202" i="3"/>
  <c r="F201" i="3"/>
  <c r="F200" i="3"/>
  <c r="F199" i="3"/>
  <c r="F193" i="3"/>
  <c r="F192" i="3"/>
  <c r="F191" i="3"/>
  <c r="F190" i="3"/>
  <c r="F155" i="3"/>
  <c r="F154" i="3"/>
  <c r="C2" i="12"/>
  <c r="F216" i="3"/>
  <c r="F217" i="3" s="1"/>
  <c r="F88" i="3"/>
  <c r="F87" i="3"/>
  <c r="D40" i="3"/>
  <c r="E38" i="3"/>
  <c r="B2" i="12"/>
  <c r="F6" i="12"/>
  <c r="F203" i="3" l="1"/>
  <c r="F194" i="3"/>
  <c r="F185" i="3"/>
  <c r="F100" i="3"/>
  <c r="F157" i="3"/>
  <c r="E11" i="3" s="1"/>
  <c r="D6" i="12" s="1"/>
  <c r="F48" i="3"/>
  <c r="F54" i="3"/>
  <c r="F76" i="3"/>
  <c r="F77" i="3" s="1"/>
  <c r="E16" i="3" s="1"/>
  <c r="I6" i="12" s="1"/>
  <c r="F120" i="3"/>
  <c r="E21" i="3" s="1"/>
  <c r="N6" i="12" s="1"/>
  <c r="E13" i="3"/>
  <c r="F62" i="3"/>
  <c r="E9" i="3" s="1"/>
  <c r="F174" i="3"/>
  <c r="F179" i="3"/>
  <c r="F69" i="3"/>
  <c r="E19" i="3" s="1"/>
  <c r="L6" i="12" s="1"/>
  <c r="F169" i="3"/>
  <c r="F148" i="3"/>
  <c r="E10" i="3" s="1"/>
  <c r="C6" i="12" s="1"/>
  <c r="F136" i="3"/>
  <c r="F213" i="3"/>
  <c r="E18" i="3" s="1"/>
  <c r="K6" i="12" s="1"/>
  <c r="E12" i="3"/>
  <c r="E6" i="12" s="1"/>
  <c r="F131" i="3"/>
  <c r="F84" i="3"/>
  <c r="E14" i="3" s="1"/>
  <c r="B10" i="12" l="1"/>
  <c r="A6" i="12"/>
  <c r="F55" i="3"/>
  <c r="F208" i="3"/>
  <c r="E22" i="3" s="1"/>
  <c r="O6" i="12" s="1"/>
  <c r="F138" i="3"/>
  <c r="E23" i="3" s="1"/>
  <c r="P6" i="12" s="1"/>
  <c r="E25" i="3"/>
  <c r="Q6" i="12" s="1"/>
  <c r="E17" i="3"/>
  <c r="J6" i="12" s="1"/>
  <c r="E20" i="3"/>
  <c r="M6" i="12" s="1"/>
  <c r="G6" i="12"/>
  <c r="E15" i="3" l="1"/>
  <c r="H6" i="12" s="1"/>
  <c r="F219" i="3"/>
  <c r="E29" i="3" l="1"/>
  <c r="E36" i="3" s="1"/>
  <c r="R6" i="12" s="1"/>
  <c r="B11" i="12" s="1"/>
  <c r="B12" i="12" s="1"/>
  <c r="E26" i="3"/>
  <c r="E27" i="3" l="1"/>
  <c r="E28" i="3" s="1"/>
  <c r="E3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annnicho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Enter date corresponding to the business day's deposit.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annnicho</author>
  </authors>
  <commentList>
    <comment ref="B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Enter date corresponding to the business day's deposit.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annnicho</author>
  </authors>
  <commentList>
    <comment ref="B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Enter date corresponding to the business day's deposit.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annnicho</author>
  </authors>
  <commentList>
    <comment ref="B5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Enter date corresponding to the business day's deposit.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annnicho</author>
  </authors>
  <commentList>
    <comment ref="B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Enter date corresponding to the business day's deposit.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annnicho</author>
  </authors>
  <commentList>
    <comment ref="B5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Enter date corresponding to the business day's deposit.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annnicho</author>
  </authors>
  <commentList>
    <comment ref="B5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Enter date corresponding to the business day's deposit.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Bryan Davis</author>
  </authors>
  <commentList>
    <comment ref="B2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Automatically Generated from day 1 of week
</t>
        </r>
      </text>
    </comment>
  </commentList>
</comments>
</file>

<file path=xl/sharedStrings.xml><?xml version="1.0" encoding="utf-8"?>
<sst xmlns="http://schemas.openxmlformats.org/spreadsheetml/2006/main" count="2443" uniqueCount="201">
  <si>
    <t>Daily Passes/Punch Cards</t>
  </si>
  <si>
    <t>Daily Pass (13 and older)</t>
  </si>
  <si>
    <t>Daily Pass (12 and younger)</t>
  </si>
  <si>
    <t>Key Tag Replacement</t>
  </si>
  <si>
    <t>Rec Center 20-Punch Card</t>
  </si>
  <si>
    <t>Rec Center 40-Punch Card</t>
  </si>
  <si>
    <t>Lockers</t>
  </si>
  <si>
    <t>1 Semester</t>
  </si>
  <si>
    <t>1 Year</t>
  </si>
  <si>
    <t>1 month</t>
  </si>
  <si>
    <t>3 months</t>
  </si>
  <si>
    <t>6 months</t>
  </si>
  <si>
    <t>1 year</t>
  </si>
  <si>
    <t xml:space="preserve">Faculty/Staff Benefits Eligible </t>
  </si>
  <si>
    <t>1-Session</t>
  </si>
  <si>
    <t>5-Session</t>
  </si>
  <si>
    <t>10-Session</t>
  </si>
  <si>
    <t>20-Session</t>
  </si>
  <si>
    <t>Faculty/Staff</t>
  </si>
  <si>
    <t>Faculty/Staff Non-Benefits</t>
  </si>
  <si>
    <t>Students</t>
  </si>
  <si>
    <t>30 min</t>
  </si>
  <si>
    <t>60 min</t>
  </si>
  <si>
    <t>90 min</t>
  </si>
  <si>
    <t>S925</t>
  </si>
  <si>
    <t>S950</t>
  </si>
  <si>
    <t>S927</t>
  </si>
  <si>
    <t>S945</t>
  </si>
  <si>
    <t>S922</t>
  </si>
  <si>
    <t>S911</t>
  </si>
  <si>
    <t>S920</t>
  </si>
  <si>
    <t>S915</t>
  </si>
  <si>
    <t>Merchandise</t>
  </si>
  <si>
    <t>S960</t>
  </si>
  <si>
    <t>Massage</t>
  </si>
  <si>
    <t>CASH</t>
  </si>
  <si>
    <t>Quantity</t>
  </si>
  <si>
    <t>Revenue</t>
  </si>
  <si>
    <t>S915 SUBTOTAL</t>
  </si>
  <si>
    <t>S911 SUBTOTAL</t>
  </si>
  <si>
    <t>S920 SUBTOTAL</t>
  </si>
  <si>
    <t>S922 SUBTOTAL</t>
  </si>
  <si>
    <t>Alumni Memberships</t>
  </si>
  <si>
    <t>S905</t>
  </si>
  <si>
    <t>Aquatics Annual Dues</t>
  </si>
  <si>
    <t>S903</t>
  </si>
  <si>
    <t>Aquatics Membership Dues</t>
  </si>
  <si>
    <t>S906</t>
  </si>
  <si>
    <t>Aquatics Merchandise Sales</t>
  </si>
  <si>
    <t>S904</t>
  </si>
  <si>
    <t>Babysitting Service</t>
  </si>
  <si>
    <t>Aquatics Swim Registration</t>
  </si>
  <si>
    <t>Daily Use Pass</t>
  </si>
  <si>
    <t>Faculty/Staff Memberships</t>
  </si>
  <si>
    <t>S912</t>
  </si>
  <si>
    <t>Family Memberships</t>
  </si>
  <si>
    <t>S946</t>
  </si>
  <si>
    <t>Gift Certificates</t>
  </si>
  <si>
    <t>Locker Rental</t>
  </si>
  <si>
    <t>S921</t>
  </si>
  <si>
    <t>MavClub Membership</t>
  </si>
  <si>
    <t>Merchandise Sales</t>
  </si>
  <si>
    <t>S935</t>
  </si>
  <si>
    <t>Swim Membership</t>
  </si>
  <si>
    <t>Tax Liability</t>
  </si>
  <si>
    <t>Miscellaneaous Income</t>
  </si>
  <si>
    <t>Cash</t>
  </si>
  <si>
    <t>CHEK</t>
  </si>
  <si>
    <t>CHRG</t>
  </si>
  <si>
    <t>Check</t>
  </si>
  <si>
    <t>Credit Card</t>
  </si>
  <si>
    <t>S940</t>
  </si>
  <si>
    <t>Colorado Mesa University</t>
  </si>
  <si>
    <t>Hamilton Recreation Center</t>
  </si>
  <si>
    <t>Code</t>
  </si>
  <si>
    <t>Revenue Type</t>
  </si>
  <si>
    <t>Amount</t>
  </si>
  <si>
    <t>Payment Type</t>
  </si>
  <si>
    <t>S925 SUBTOTAL</t>
  </si>
  <si>
    <t>S950 SUBTOTAL</t>
  </si>
  <si>
    <t>S945 SUBTOTAL</t>
  </si>
  <si>
    <t>SWIM Membership</t>
  </si>
  <si>
    <t>Individual</t>
  </si>
  <si>
    <t>Family</t>
  </si>
  <si>
    <t>Individual Swim Revenue</t>
  </si>
  <si>
    <t>Family Swim Revenue</t>
  </si>
  <si>
    <t>Unit Price</t>
  </si>
  <si>
    <t>REC CENTER REVENUE GRAND TOTAL</t>
  </si>
  <si>
    <t>Massage &amp; Personal Training</t>
  </si>
  <si>
    <t>SINGLE</t>
  </si>
  <si>
    <t>FAMILY</t>
  </si>
  <si>
    <t>Single Membership Revenue</t>
  </si>
  <si>
    <t>Family Membership Revenue</t>
  </si>
  <si>
    <t>Hamilton Recreation Center - Daily Reconciliation</t>
  </si>
  <si>
    <t>Prepared By:</t>
  </si>
  <si>
    <t>Miscellaneous Income</t>
  </si>
  <si>
    <t>Alumni Membership</t>
  </si>
  <si>
    <t>FAMILY Memberships</t>
  </si>
  <si>
    <t>FACULTY/STAFF Memberships</t>
  </si>
  <si>
    <t>S912 SUBTOTAL</t>
  </si>
  <si>
    <t>CMU Shaker Bottle</t>
  </si>
  <si>
    <t>PHILO Bungee Strap</t>
  </si>
  <si>
    <t>SPEEDO Jr. Vanquisher</t>
  </si>
  <si>
    <t>SPEEDO Deluxe Mesh Eq. Bag</t>
  </si>
  <si>
    <t>SPEEDO Vanq. Plus/Womens</t>
  </si>
  <si>
    <t>Parking Pass</t>
  </si>
  <si>
    <t>USA Swim Membership</t>
  </si>
  <si>
    <t>S921 SUBTOTAL</t>
  </si>
  <si>
    <t>Business Date:</t>
  </si>
  <si>
    <t>Deposit For Business Date</t>
  </si>
  <si>
    <t>Personal Training/Massage</t>
  </si>
  <si>
    <t>Maverick White</t>
  </si>
  <si>
    <t>Maverick Cardinal</t>
  </si>
  <si>
    <t>Maverick Gold</t>
  </si>
  <si>
    <t>Maverick Elite</t>
  </si>
  <si>
    <t>Highschool Prep</t>
  </si>
  <si>
    <t>S903 SUBTOTAL</t>
  </si>
  <si>
    <t>S906 SUBTOTAL</t>
  </si>
  <si>
    <t>S904 SUBTOTAL</t>
  </si>
  <si>
    <t>FUSION REPORT TOTAL</t>
  </si>
  <si>
    <t>Cash Short</t>
  </si>
  <si>
    <t>Cash Over</t>
  </si>
  <si>
    <t>TOTAL REVENUES IN BANNER</t>
  </si>
  <si>
    <t>TOTAL PAYMENTS IN BANNER</t>
  </si>
  <si>
    <t>S935 SUBTOTAL</t>
  </si>
  <si>
    <t>Cash Over/Short</t>
  </si>
  <si>
    <t>Personal Training/ Massage</t>
  </si>
  <si>
    <t>Start</t>
  </si>
  <si>
    <t>End</t>
  </si>
  <si>
    <t>Date</t>
  </si>
  <si>
    <t>Lynn A Wilson</t>
  </si>
  <si>
    <t>Total Sales</t>
  </si>
  <si>
    <t>Weekly Deposit</t>
  </si>
  <si>
    <t>Alumni &amp; Family</t>
  </si>
  <si>
    <t>Family of Student</t>
  </si>
  <si>
    <t>Special Event</t>
  </si>
  <si>
    <t>Towel Service</t>
  </si>
  <si>
    <t xml:space="preserve"> </t>
  </si>
  <si>
    <t>Outdoor Basketball</t>
  </si>
  <si>
    <t>Lanyard</t>
  </si>
  <si>
    <t>Mav Card Holder</t>
  </si>
  <si>
    <t>Concept 2 Row Log Card</t>
  </si>
  <si>
    <t>Maverick Black</t>
  </si>
  <si>
    <t>Chair Massage</t>
  </si>
  <si>
    <t>Table Massage</t>
  </si>
  <si>
    <t>15 min</t>
  </si>
  <si>
    <t>General Public Massage Revenue</t>
  </si>
  <si>
    <t>Faculty/Staff Massage Revenue</t>
  </si>
  <si>
    <t>Student Massage Revenue</t>
  </si>
  <si>
    <t>General Public Personal Training Revenue</t>
  </si>
  <si>
    <t>Faculty/Staff Personal Training Revenue</t>
  </si>
  <si>
    <t>Student Personal Training Revenue</t>
  </si>
  <si>
    <t xml:space="preserve">Personal </t>
  </si>
  <si>
    <t>Personal</t>
  </si>
  <si>
    <t>Tandem</t>
  </si>
  <si>
    <t>Tandam</t>
  </si>
  <si>
    <t>Personal Training</t>
  </si>
  <si>
    <t xml:space="preserve">Maverick Diving </t>
  </si>
  <si>
    <t>Faculty/Staff Non-Bnfits &amp; Family</t>
  </si>
  <si>
    <t>Faculty/Staff Bnfits &amp; Family</t>
  </si>
  <si>
    <t xml:space="preserve">Alumni/Family </t>
  </si>
  <si>
    <t>Headphones</t>
  </si>
  <si>
    <t xml:space="preserve">Misc. </t>
  </si>
  <si>
    <t>S917</t>
  </si>
  <si>
    <t>S917 SUBTOTAL</t>
  </si>
  <si>
    <t>Gatorade</t>
  </si>
  <si>
    <t>Bottled Water</t>
  </si>
  <si>
    <t>Drinks (Juice Junction)</t>
  </si>
  <si>
    <t>Drinks</t>
  </si>
  <si>
    <t>Tuesday</t>
  </si>
  <si>
    <t>Wednesday</t>
  </si>
  <si>
    <t>Thursday</t>
  </si>
  <si>
    <t>Saturday</t>
  </si>
  <si>
    <t>Sunday</t>
  </si>
  <si>
    <t xml:space="preserve">Single-Use Towel </t>
  </si>
  <si>
    <t>Swim Cap/Yellow Mav Aq</t>
  </si>
  <si>
    <t>Mav Aq Swim Cap Latex/Silicone</t>
  </si>
  <si>
    <t>Mav Aq Girls Suit</t>
  </si>
  <si>
    <t>Mav Aq Boy Suit</t>
  </si>
  <si>
    <t>Mav Aq T-Shirt (Long Sleeve)</t>
  </si>
  <si>
    <t>Nutrition</t>
  </si>
  <si>
    <t>Consultation</t>
  </si>
  <si>
    <t>Followup</t>
  </si>
  <si>
    <t>Nutrition Revenue</t>
  </si>
  <si>
    <t>$Gift Certificate</t>
  </si>
  <si>
    <t>SPEEDO Vanquisher 2.0</t>
  </si>
  <si>
    <t>Masters</t>
  </si>
  <si>
    <t>Monday</t>
  </si>
  <si>
    <t>Discs</t>
  </si>
  <si>
    <t>Mav Aq T-Shirt (Short Sleeve)</t>
  </si>
  <si>
    <t>F358</t>
  </si>
  <si>
    <t>Parking Pass Income</t>
  </si>
  <si>
    <t>Friday</t>
  </si>
  <si>
    <t>Complete Cookie</t>
  </si>
  <si>
    <t>Chips</t>
  </si>
  <si>
    <t>Clif Bar</t>
  </si>
  <si>
    <t>Banana</t>
  </si>
  <si>
    <t>Fruit Snack</t>
  </si>
  <si>
    <t>Trail Mix</t>
  </si>
  <si>
    <t>Sales Tax on S903, S915, &amp; S917 (8.07%)</t>
  </si>
  <si>
    <t>Sales Tax on S903, S915, &amp; S917 (8.52%)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</si>
</sst>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0"/>
  </numFmts>
  <fonts count="2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indexed="81"/>
      <name val="Tahoma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8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3" fillId="3" borderId="4" xfId="0" applyFont="1" applyFill="1" applyBorder="1"/>
    <xf numFmtId="0" fontId="4" fillId="3" borderId="5" xfId="0" applyFont="1" applyFill="1" applyBorder="1" applyAlignment="1"/>
    <xf numFmtId="1" fontId="4" fillId="3" borderId="5" xfId="0" applyNumberFormat="1" applyFont="1" applyFill="1" applyBorder="1" applyAlignment="1"/>
    <xf numFmtId="164" fontId="4" fillId="3" borderId="6" xfId="0" applyNumberFormat="1" applyFont="1" applyFill="1" applyBorder="1" applyAlignment="1"/>
    <xf numFmtId="164" fontId="3" fillId="3" borderId="1" xfId="0" applyNumberFormat="1" applyFont="1" applyFill="1" applyBorder="1" applyAlignment="1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" fontId="7" fillId="0" borderId="0" xfId="0" applyNumberFormat="1" applyFont="1"/>
    <xf numFmtId="164" fontId="7" fillId="0" borderId="0" xfId="0" applyNumberFormat="1" applyFont="1" applyBorder="1"/>
    <xf numFmtId="164" fontId="7" fillId="0" borderId="0" xfId="0" applyNumberFormat="1" applyFont="1"/>
    <xf numFmtId="0" fontId="6" fillId="0" borderId="5" xfId="0" applyFont="1" applyBorder="1"/>
    <xf numFmtId="0" fontId="7" fillId="0" borderId="5" xfId="0" applyFont="1" applyBorder="1"/>
    <xf numFmtId="0" fontId="10" fillId="0" borderId="8" xfId="0" applyFont="1" applyBorder="1"/>
    <xf numFmtId="1" fontId="6" fillId="0" borderId="1" xfId="0" applyNumberFormat="1" applyFont="1" applyBorder="1"/>
    <xf numFmtId="164" fontId="6" fillId="0" borderId="1" xfId="0" applyNumberFormat="1" applyFont="1" applyBorder="1"/>
    <xf numFmtId="164" fontId="6" fillId="0" borderId="1" xfId="0" applyNumberFormat="1" applyFont="1" applyFill="1" applyBorder="1" applyAlignment="1"/>
    <xf numFmtId="0" fontId="7" fillId="0" borderId="0" xfId="0" applyFont="1" applyBorder="1" applyAlignment="1"/>
    <xf numFmtId="164" fontId="7" fillId="0" borderId="1" xfId="0" applyNumberFormat="1" applyFont="1" applyBorder="1"/>
    <xf numFmtId="164" fontId="7" fillId="0" borderId="4" xfId="0" applyNumberFormat="1" applyFont="1" applyBorder="1"/>
    <xf numFmtId="164" fontId="7" fillId="0" borderId="8" xfId="0" applyNumberFormat="1" applyFont="1" applyBorder="1"/>
    <xf numFmtId="0" fontId="7" fillId="2" borderId="4" xfId="0" applyFont="1" applyFill="1" applyBorder="1"/>
    <xf numFmtId="0" fontId="7" fillId="2" borderId="5" xfId="0" applyFont="1" applyFill="1" applyBorder="1" applyAlignment="1"/>
    <xf numFmtId="1" fontId="7" fillId="2" borderId="5" xfId="0" applyNumberFormat="1" applyFont="1" applyFill="1" applyBorder="1"/>
    <xf numFmtId="164" fontId="7" fillId="2" borderId="6" xfId="0" applyNumberFormat="1" applyFont="1" applyFill="1" applyBorder="1"/>
    <xf numFmtId="164" fontId="7" fillId="2" borderId="1" xfId="0" applyNumberFormat="1" applyFont="1" applyFill="1" applyBorder="1"/>
    <xf numFmtId="0" fontId="6" fillId="0" borderId="4" xfId="0" applyFont="1" applyBorder="1"/>
    <xf numFmtId="0" fontId="7" fillId="0" borderId="5" xfId="0" applyFont="1" applyFill="1" applyBorder="1"/>
    <xf numFmtId="0" fontId="7" fillId="0" borderId="6" xfId="0" applyFont="1" applyFill="1" applyBorder="1" applyAlignment="1"/>
    <xf numFmtId="1" fontId="6" fillId="0" borderId="10" xfId="0" applyNumberFormat="1" applyFont="1" applyBorder="1"/>
    <xf numFmtId="164" fontId="6" fillId="0" borderId="10" xfId="0" applyNumberFormat="1" applyFont="1" applyBorder="1"/>
    <xf numFmtId="0" fontId="7" fillId="0" borderId="0" xfId="0" applyFont="1" applyFill="1" applyBorder="1" applyAlignment="1"/>
    <xf numFmtId="164" fontId="7" fillId="0" borderId="1" xfId="0" applyNumberFormat="1" applyFont="1" applyFill="1" applyBorder="1"/>
    <xf numFmtId="164" fontId="7" fillId="0" borderId="7" xfId="0" applyNumberFormat="1" applyFont="1" applyFill="1" applyBorder="1"/>
    <xf numFmtId="164" fontId="7" fillId="2" borderId="10" xfId="0" applyNumberFormat="1" applyFont="1" applyFill="1" applyBorder="1"/>
    <xf numFmtId="0" fontId="6" fillId="3" borderId="4" xfId="0" applyFont="1" applyFill="1" applyBorder="1"/>
    <xf numFmtId="0" fontId="7" fillId="3" borderId="5" xfId="0" applyFont="1" applyFill="1" applyBorder="1" applyAlignment="1"/>
    <xf numFmtId="1" fontId="7" fillId="3" borderId="5" xfId="0" applyNumberFormat="1" applyFont="1" applyFill="1" applyBorder="1" applyAlignment="1"/>
    <xf numFmtId="164" fontId="7" fillId="3" borderId="6" xfId="0" applyNumberFormat="1" applyFont="1" applyFill="1" applyBorder="1" applyAlignment="1"/>
    <xf numFmtId="164" fontId="6" fillId="3" borderId="1" xfId="0" applyNumberFormat="1" applyFont="1" applyFill="1" applyBorder="1" applyAlignment="1"/>
    <xf numFmtId="164" fontId="7" fillId="0" borderId="7" xfId="0" applyNumberFormat="1" applyFont="1" applyBorder="1"/>
    <xf numFmtId="0" fontId="6" fillId="3" borderId="3" xfId="0" applyFont="1" applyFill="1" applyBorder="1"/>
    <xf numFmtId="0" fontId="7" fillId="3" borderId="2" xfId="0" applyFont="1" applyFill="1" applyBorder="1" applyAlignment="1"/>
    <xf numFmtId="1" fontId="7" fillId="3" borderId="2" xfId="0" applyNumberFormat="1" applyFont="1" applyFill="1" applyBorder="1" applyAlignment="1"/>
    <xf numFmtId="164" fontId="7" fillId="3" borderId="11" xfId="0" applyNumberFormat="1" applyFont="1" applyFill="1" applyBorder="1" applyAlignment="1"/>
    <xf numFmtId="0" fontId="6" fillId="0" borderId="0" xfId="0" applyFont="1" applyBorder="1" applyAlignment="1"/>
    <xf numFmtId="164" fontId="7" fillId="0" borderId="3" xfId="0" applyNumberFormat="1" applyFont="1" applyBorder="1"/>
    <xf numFmtId="0" fontId="7" fillId="0" borderId="0" xfId="0" applyFont="1" applyFill="1" applyBorder="1"/>
    <xf numFmtId="0" fontId="9" fillId="0" borderId="9" xfId="0" applyFont="1" applyFill="1" applyBorder="1"/>
    <xf numFmtId="0" fontId="9" fillId="0" borderId="3" xfId="0" applyFont="1" applyFill="1" applyBorder="1"/>
    <xf numFmtId="0" fontId="9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" fontId="7" fillId="0" borderId="0" xfId="0" applyNumberFormat="1" applyFont="1" applyBorder="1"/>
    <xf numFmtId="164" fontId="6" fillId="0" borderId="0" xfId="0" applyNumberFormat="1" applyFont="1" applyBorder="1"/>
    <xf numFmtId="1" fontId="7" fillId="0" borderId="0" xfId="0" applyNumberFormat="1" applyFont="1" applyFill="1"/>
    <xf numFmtId="164" fontId="7" fillId="0" borderId="0" xfId="0" applyNumberFormat="1" applyFont="1" applyFill="1" applyBorder="1"/>
    <xf numFmtId="164" fontId="7" fillId="0" borderId="0" xfId="0" applyNumberFormat="1" applyFont="1" applyFill="1"/>
    <xf numFmtId="0" fontId="7" fillId="0" borderId="0" xfId="0" applyFont="1" applyFill="1"/>
    <xf numFmtId="0" fontId="7" fillId="0" borderId="8" xfId="0" applyFont="1" applyBorder="1"/>
    <xf numFmtId="0" fontId="7" fillId="0" borderId="9" xfId="0" applyFont="1" applyBorder="1"/>
    <xf numFmtId="164" fontId="7" fillId="0" borderId="1" xfId="1" applyNumberFormat="1" applyFont="1" applyBorder="1" applyAlignment="1"/>
    <xf numFmtId="164" fontId="7" fillId="0" borderId="7" xfId="1" applyNumberFormat="1" applyFont="1" applyBorder="1" applyAlignment="1"/>
    <xf numFmtId="0" fontId="7" fillId="2" borderId="5" xfId="0" applyFont="1" applyFill="1" applyBorder="1"/>
    <xf numFmtId="0" fontId="6" fillId="0" borderId="9" xfId="0" applyFont="1" applyBorder="1"/>
    <xf numFmtId="164" fontId="7" fillId="0" borderId="3" xfId="1" applyNumberFormat="1" applyFont="1" applyBorder="1" applyAlignment="1"/>
    <xf numFmtId="164" fontId="7" fillId="0" borderId="4" xfId="1" applyNumberFormat="1" applyFont="1" applyBorder="1" applyAlignment="1"/>
    <xf numFmtId="164" fontId="7" fillId="0" borderId="8" xfId="1" applyNumberFormat="1" applyFont="1" applyBorder="1" applyAlignment="1"/>
    <xf numFmtId="0" fontId="7" fillId="0" borderId="9" xfId="0" applyFont="1" applyFill="1" applyBorder="1"/>
    <xf numFmtId="0" fontId="5" fillId="0" borderId="0" xfId="0" applyFont="1"/>
    <xf numFmtId="0" fontId="11" fillId="5" borderId="4" xfId="0" applyFont="1" applyFill="1" applyBorder="1"/>
    <xf numFmtId="0" fontId="11" fillId="5" borderId="5" xfId="0" applyFont="1" applyFill="1" applyBorder="1"/>
    <xf numFmtId="0" fontId="12" fillId="5" borderId="5" xfId="0" applyFont="1" applyFill="1" applyBorder="1"/>
    <xf numFmtId="1" fontId="12" fillId="5" borderId="5" xfId="0" applyNumberFormat="1" applyFont="1" applyFill="1" applyBorder="1"/>
    <xf numFmtId="164" fontId="12" fillId="5" borderId="5" xfId="0" applyNumberFormat="1" applyFont="1" applyFill="1" applyBorder="1"/>
    <xf numFmtId="164" fontId="12" fillId="5" borderId="6" xfId="0" applyNumberFormat="1" applyFont="1" applyFill="1" applyBorder="1"/>
    <xf numFmtId="0" fontId="11" fillId="5" borderId="8" xfId="0" applyFont="1" applyFill="1" applyBorder="1"/>
    <xf numFmtId="0" fontId="11" fillId="5" borderId="6" xfId="0" applyFont="1" applyFill="1" applyBorder="1" applyAlignment="1"/>
    <xf numFmtId="1" fontId="11" fillId="5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0" fontId="4" fillId="0" borderId="0" xfId="0" applyFont="1"/>
    <xf numFmtId="164" fontId="7" fillId="4" borderId="1" xfId="0" applyNumberFormat="1" applyFont="1" applyFill="1" applyBorder="1" applyAlignment="1" applyProtection="1">
      <alignment horizontal="right"/>
      <protection locked="0"/>
    </xf>
    <xf numFmtId="1" fontId="7" fillId="4" borderId="1" xfId="0" applyNumberFormat="1" applyFont="1" applyFill="1" applyBorder="1" applyProtection="1">
      <protection locked="0"/>
    </xf>
    <xf numFmtId="1" fontId="7" fillId="4" borderId="7" xfId="0" applyNumberFormat="1" applyFont="1" applyFill="1" applyBorder="1" applyProtection="1">
      <protection locked="0"/>
    </xf>
    <xf numFmtId="1" fontId="7" fillId="4" borderId="10" xfId="0" applyNumberFormat="1" applyFont="1" applyFill="1" applyBorder="1" applyProtection="1">
      <protection locked="0"/>
    </xf>
    <xf numFmtId="164" fontId="0" fillId="0" borderId="0" xfId="0" applyNumberFormat="1"/>
    <xf numFmtId="165" fontId="7" fillId="0" borderId="0" xfId="0" applyNumberFormat="1" applyFont="1"/>
    <xf numFmtId="0" fontId="16" fillId="0" borderId="0" xfId="0" applyFont="1" applyBorder="1" applyAlignment="1"/>
    <xf numFmtId="164" fontId="10" fillId="3" borderId="1" xfId="0" applyNumberFormat="1" applyFont="1" applyFill="1" applyBorder="1" applyAlignment="1">
      <alignment horizontal="right"/>
    </xf>
    <xf numFmtId="14" fontId="7" fillId="0" borderId="0" xfId="0" applyNumberFormat="1" applyFont="1" applyBorder="1" applyAlignment="1" applyProtection="1">
      <alignment horizontal="right" vertical="center"/>
      <protection locked="0"/>
    </xf>
    <xf numFmtId="164" fontId="10" fillId="4" borderId="1" xfId="0" applyNumberFormat="1" applyFont="1" applyFill="1" applyBorder="1" applyProtection="1">
      <protection locked="0"/>
    </xf>
    <xf numFmtId="0" fontId="18" fillId="0" borderId="0" xfId="0" applyFont="1"/>
    <xf numFmtId="0" fontId="19" fillId="0" borderId="0" xfId="0" applyFont="1"/>
    <xf numFmtId="14" fontId="18" fillId="0" borderId="1" xfId="0" applyNumberFormat="1" applyFont="1" applyFill="1" applyBorder="1"/>
    <xf numFmtId="14" fontId="18" fillId="0" borderId="1" xfId="0" applyNumberFormat="1" applyFont="1" applyBorder="1"/>
    <xf numFmtId="44" fontId="18" fillId="0" borderId="1" xfId="1" applyFont="1" applyBorder="1"/>
    <xf numFmtId="44" fontId="18" fillId="0" borderId="0" xfId="0" applyNumberFormat="1" applyFont="1"/>
    <xf numFmtId="0" fontId="19" fillId="0" borderId="4" xfId="0" applyFont="1" applyFill="1" applyBorder="1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44" fontId="18" fillId="0" borderId="13" xfId="0" applyNumberFormat="1" applyFont="1" applyBorder="1"/>
    <xf numFmtId="0" fontId="7" fillId="0" borderId="6" xfId="0" applyFont="1" applyBorder="1" applyAlignment="1">
      <alignment horizontal="left"/>
    </xf>
    <xf numFmtId="0" fontId="11" fillId="5" borderId="14" xfId="0" applyFont="1" applyFill="1" applyBorder="1"/>
    <xf numFmtId="0" fontId="12" fillId="5" borderId="14" xfId="0" applyFont="1" applyFill="1" applyBorder="1"/>
    <xf numFmtId="0" fontId="7" fillId="0" borderId="14" xfId="0" applyFont="1" applyFill="1" applyBorder="1" applyAlignment="1"/>
    <xf numFmtId="0" fontId="7" fillId="0" borderId="15" xfId="0" applyFont="1" applyFill="1" applyBorder="1"/>
    <xf numFmtId="0" fontId="7" fillId="0" borderId="16" xfId="0" applyFont="1" applyFill="1" applyBorder="1"/>
    <xf numFmtId="0" fontId="7" fillId="0" borderId="2" xfId="0" applyFont="1" applyFill="1" applyBorder="1" applyAlignment="1"/>
    <xf numFmtId="0" fontId="22" fillId="0" borderId="0" xfId="0" applyFont="1"/>
    <xf numFmtId="164" fontId="7" fillId="0" borderId="14" xfId="1" applyNumberFormat="1" applyFont="1" applyBorder="1" applyAlignment="1"/>
    <xf numFmtId="0" fontId="7" fillId="0" borderId="14" xfId="0" applyFont="1" applyFill="1" applyBorder="1"/>
    <xf numFmtId="0" fontId="7" fillId="0" borderId="6" xfId="0" applyFont="1" applyBorder="1" applyAlignment="1">
      <alignment horizontal="left"/>
    </xf>
    <xf numFmtId="0" fontId="6" fillId="0" borderId="10" xfId="0" applyFont="1" applyBorder="1" applyAlignment="1">
      <alignment horizontal="center" vertical="center" textRotation="90" wrapText="1"/>
    </xf>
    <xf numFmtId="0" fontId="7" fillId="0" borderId="2" xfId="0" applyFont="1" applyBorder="1"/>
    <xf numFmtId="0" fontId="7" fillId="0" borderId="2" xfId="0" applyFont="1" applyFill="1" applyBorder="1"/>
    <xf numFmtId="0" fontId="6" fillId="0" borderId="12" xfId="0" applyFont="1" applyBorder="1" applyAlignment="1">
      <alignment vertical="center" textRotation="90"/>
    </xf>
    <xf numFmtId="0" fontId="7" fillId="0" borderId="2" xfId="0" applyFont="1" applyBorder="1" applyAlignment="1">
      <alignment horizontal="left"/>
    </xf>
    <xf numFmtId="1" fontId="7" fillId="4" borderId="6" xfId="0" applyNumberFormat="1" applyFont="1" applyFill="1" applyBorder="1" applyProtection="1">
      <protection locked="0"/>
    </xf>
    <xf numFmtId="164" fontId="7" fillId="0" borderId="11" xfId="0" applyNumberFormat="1" applyFont="1" applyBorder="1"/>
    <xf numFmtId="164" fontId="7" fillId="0" borderId="1" xfId="0" applyNumberFormat="1" applyFont="1" applyFill="1" applyBorder="1" applyAlignment="1"/>
    <xf numFmtId="0" fontId="0" fillId="0" borderId="9" xfId="0" applyBorder="1"/>
    <xf numFmtId="0" fontId="6" fillId="0" borderId="7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3" xfId="0" applyFont="1" applyFill="1" applyBorder="1"/>
    <xf numFmtId="0" fontId="6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left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23" fillId="0" borderId="7" xfId="0" applyFont="1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 textRotation="90" wrapText="1"/>
    </xf>
    <xf numFmtId="0" fontId="24" fillId="0" borderId="8" xfId="0" applyFont="1" applyBorder="1" applyAlignment="1">
      <alignment horizontal="center" vertical="center" textRotation="90" wrapText="1"/>
    </xf>
    <xf numFmtId="0" fontId="24" fillId="0" borderId="9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14" fillId="4" borderId="3" xfId="0" applyNumberFormat="1" applyFont="1" applyFill="1" applyBorder="1" applyAlignment="1" applyProtection="1">
      <alignment horizontal="center" vertical="center"/>
      <protection locked="0"/>
    </xf>
    <xf numFmtId="14" fontId="15" fillId="4" borderId="2" xfId="0" applyNumberFormat="1" applyFont="1" applyFill="1" applyBorder="1" applyAlignment="1" applyProtection="1">
      <alignment horizontal="center" vertical="center"/>
      <protection locked="0"/>
    </xf>
    <xf numFmtId="14" fontId="15" fillId="4" borderId="11" xfId="0" applyNumberFormat="1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</cellXfs>
  <cellStyles count="5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2"/>
  <sheetViews>
    <sheetView tabSelected="1" view="pageBreakPreview" topLeftCell="A163" zoomScale="110" zoomScaleNormal="125" zoomScaleSheetLayoutView="110" zoomScalePageLayoutView="150" workbookViewId="0">
      <selection activeCell="F114" sqref="F114"/>
    </sheetView>
  </sheetViews>
  <sheetFormatPr defaultColWidth="8.85546875" defaultRowHeight="12.75" x14ac:dyDescent="0.2"/>
  <cols>
    <col min="1" max="1" width="8.140625" style="12" customWidth="1"/>
    <col min="2" max="2" width="15.28515625" style="12" customWidth="1"/>
    <col min="3" max="3" width="14" style="12" bestFit="1" customWidth="1"/>
    <col min="4" max="4" width="11.42578125" style="21" customWidth="1"/>
    <col min="5" max="5" width="13.28515625" style="12" customWidth="1"/>
    <col min="6" max="6" width="14.28515625" style="12" customWidth="1"/>
    <col min="7" max="7" width="30" style="12" bestFit="1" customWidth="1"/>
    <col min="8" max="8" width="8.85546875" style="12"/>
    <col min="9" max="9" width="8.140625" style="12" bestFit="1" customWidth="1"/>
    <col min="10" max="16384" width="8.85546875" style="12"/>
  </cols>
  <sheetData>
    <row r="1" spans="1:5" s="2" customFormat="1" ht="18" x14ac:dyDescent="0.25">
      <c r="B1" s="153" t="s">
        <v>72</v>
      </c>
      <c r="C1" s="153"/>
      <c r="D1" s="153"/>
      <c r="E1" s="153"/>
    </row>
    <row r="2" spans="1:5" s="2" customFormat="1" ht="18" x14ac:dyDescent="0.25">
      <c r="B2" s="153" t="s">
        <v>73</v>
      </c>
      <c r="C2" s="153"/>
      <c r="D2" s="153"/>
      <c r="E2" s="153"/>
    </row>
    <row r="3" spans="1:5" s="8" customFormat="1" x14ac:dyDescent="0.25">
      <c r="E3" s="9"/>
    </row>
    <row r="4" spans="1:5" s="8" customFormat="1" x14ac:dyDescent="0.25">
      <c r="B4" s="154" t="s">
        <v>109</v>
      </c>
      <c r="C4" s="155"/>
      <c r="D4" s="155"/>
      <c r="E4" s="156"/>
    </row>
    <row r="5" spans="1:5" s="10" customFormat="1" x14ac:dyDescent="0.2">
      <c r="B5" s="157" t="s">
        <v>187</v>
      </c>
      <c r="C5" s="158"/>
      <c r="D5" s="158"/>
      <c r="E5" s="159"/>
    </row>
    <row r="6" spans="1:5" x14ac:dyDescent="0.2">
      <c r="A6" s="11"/>
      <c r="B6" s="106" t="s">
        <v>94</v>
      </c>
      <c r="C6" s="160" t="s">
        <v>130</v>
      </c>
      <c r="D6" s="160"/>
      <c r="E6" s="160"/>
    </row>
    <row r="7" spans="1:5" s="8" customFormat="1" x14ac:dyDescent="0.25">
      <c r="E7" s="9"/>
    </row>
    <row r="8" spans="1:5" x14ac:dyDescent="0.2">
      <c r="B8" s="13" t="s">
        <v>74</v>
      </c>
      <c r="C8" s="161" t="s">
        <v>75</v>
      </c>
      <c r="D8" s="162"/>
      <c r="E8" s="14" t="s">
        <v>76</v>
      </c>
    </row>
    <row r="9" spans="1:5" x14ac:dyDescent="0.2">
      <c r="B9" s="15" t="s">
        <v>28</v>
      </c>
      <c r="C9" s="163" t="s">
        <v>42</v>
      </c>
      <c r="D9" s="164"/>
      <c r="E9" s="16">
        <f>F62</f>
        <v>0</v>
      </c>
    </row>
    <row r="10" spans="1:5" x14ac:dyDescent="0.2">
      <c r="B10" s="15" t="s">
        <v>45</v>
      </c>
      <c r="C10" s="163" t="s">
        <v>46</v>
      </c>
      <c r="D10" s="164"/>
      <c r="E10" s="16">
        <f>F148</f>
        <v>0</v>
      </c>
    </row>
    <row r="11" spans="1:5" x14ac:dyDescent="0.2">
      <c r="B11" s="15" t="s">
        <v>47</v>
      </c>
      <c r="C11" s="163" t="s">
        <v>48</v>
      </c>
      <c r="D11" s="164"/>
      <c r="E11" s="16">
        <f>F157</f>
        <v>0</v>
      </c>
    </row>
    <row r="12" spans="1:5" x14ac:dyDescent="0.2">
      <c r="B12" s="15" t="s">
        <v>49</v>
      </c>
      <c r="C12" s="163" t="s">
        <v>51</v>
      </c>
      <c r="D12" s="164"/>
      <c r="E12" s="16">
        <f>F160</f>
        <v>0</v>
      </c>
    </row>
    <row r="13" spans="1:5" x14ac:dyDescent="0.2">
      <c r="B13" s="15" t="s">
        <v>163</v>
      </c>
      <c r="C13" s="163" t="s">
        <v>168</v>
      </c>
      <c r="D13" s="164"/>
      <c r="E13" s="16">
        <f>F111</f>
        <v>0</v>
      </c>
    </row>
    <row r="14" spans="1:5" x14ac:dyDescent="0.2">
      <c r="B14" s="15" t="s">
        <v>24</v>
      </c>
      <c r="C14" s="163" t="s">
        <v>52</v>
      </c>
      <c r="D14" s="164"/>
      <c r="E14" s="16">
        <f>F84</f>
        <v>0</v>
      </c>
    </row>
    <row r="15" spans="1:5" x14ac:dyDescent="0.2">
      <c r="B15" s="15" t="s">
        <v>29</v>
      </c>
      <c r="C15" s="163" t="s">
        <v>53</v>
      </c>
      <c r="D15" s="164"/>
      <c r="E15" s="16">
        <f>F55</f>
        <v>0</v>
      </c>
    </row>
    <row r="16" spans="1:5" x14ac:dyDescent="0.2">
      <c r="B16" s="15" t="s">
        <v>54</v>
      </c>
      <c r="C16" s="163" t="s">
        <v>55</v>
      </c>
      <c r="D16" s="164"/>
      <c r="E16" s="17">
        <f>F77</f>
        <v>0</v>
      </c>
    </row>
    <row r="17" spans="2:5" x14ac:dyDescent="0.2">
      <c r="B17" s="15" t="s">
        <v>56</v>
      </c>
      <c r="C17" s="163" t="s">
        <v>57</v>
      </c>
      <c r="D17" s="164"/>
      <c r="E17" s="16">
        <f>F217</f>
        <v>0</v>
      </c>
    </row>
    <row r="18" spans="2:5" x14ac:dyDescent="0.2">
      <c r="B18" s="15" t="s">
        <v>25</v>
      </c>
      <c r="C18" s="163" t="s">
        <v>58</v>
      </c>
      <c r="D18" s="164"/>
      <c r="E18" s="16">
        <f>F213</f>
        <v>0</v>
      </c>
    </row>
    <row r="19" spans="2:5" x14ac:dyDescent="0.2">
      <c r="B19" s="15" t="s">
        <v>59</v>
      </c>
      <c r="C19" s="163" t="s">
        <v>60</v>
      </c>
      <c r="D19" s="164"/>
      <c r="E19" s="16">
        <f>F69</f>
        <v>0</v>
      </c>
    </row>
    <row r="20" spans="2:5" x14ac:dyDescent="0.2">
      <c r="B20" s="15" t="s">
        <v>31</v>
      </c>
      <c r="C20" s="163" t="s">
        <v>61</v>
      </c>
      <c r="D20" s="164"/>
      <c r="E20" s="16">
        <f>F100</f>
        <v>0</v>
      </c>
    </row>
    <row r="21" spans="2:5" x14ac:dyDescent="0.2">
      <c r="B21" s="15" t="s">
        <v>62</v>
      </c>
      <c r="C21" s="163" t="s">
        <v>65</v>
      </c>
      <c r="D21" s="164"/>
      <c r="E21" s="16">
        <f>F120</f>
        <v>0</v>
      </c>
    </row>
    <row r="22" spans="2:5" x14ac:dyDescent="0.2">
      <c r="B22" s="15" t="s">
        <v>27</v>
      </c>
      <c r="C22" s="163" t="s">
        <v>110</v>
      </c>
      <c r="D22" s="164"/>
      <c r="E22" s="16">
        <f>F208</f>
        <v>0</v>
      </c>
    </row>
    <row r="23" spans="2:5" x14ac:dyDescent="0.2">
      <c r="B23" s="15" t="s">
        <v>30</v>
      </c>
      <c r="C23" s="163" t="s">
        <v>63</v>
      </c>
      <c r="D23" s="164"/>
      <c r="E23" s="16">
        <f>F138</f>
        <v>0</v>
      </c>
    </row>
    <row r="24" spans="2:5" x14ac:dyDescent="0.2">
      <c r="B24" s="15" t="s">
        <v>190</v>
      </c>
      <c r="C24" s="163" t="s">
        <v>105</v>
      </c>
      <c r="D24" s="164"/>
      <c r="E24" s="16">
        <f>F124</f>
        <v>0</v>
      </c>
    </row>
    <row r="25" spans="2:5" x14ac:dyDescent="0.2">
      <c r="B25" s="15" t="s">
        <v>33</v>
      </c>
      <c r="C25" s="163" t="s">
        <v>64</v>
      </c>
      <c r="D25" s="164"/>
      <c r="E25" s="16">
        <f>F113</f>
        <v>0</v>
      </c>
    </row>
    <row r="26" spans="2:5" x14ac:dyDescent="0.2">
      <c r="B26" s="165" t="s">
        <v>119</v>
      </c>
      <c r="C26" s="166"/>
      <c r="D26" s="167"/>
      <c r="E26" s="105">
        <f>SUM(E9:E25)</f>
        <v>0</v>
      </c>
    </row>
    <row r="27" spans="2:5" x14ac:dyDescent="0.2">
      <c r="B27" s="15" t="s">
        <v>71</v>
      </c>
      <c r="C27" s="163" t="s">
        <v>121</v>
      </c>
      <c r="D27" s="164"/>
      <c r="E27" s="22">
        <f>IF($E$38=$E$29,0,IF($E$38&gt;$E$29,$E$38-$E$29,0))</f>
        <v>0</v>
      </c>
    </row>
    <row r="28" spans="2:5" x14ac:dyDescent="0.2">
      <c r="B28" s="165" t="s">
        <v>122</v>
      </c>
      <c r="C28" s="166"/>
      <c r="D28" s="167"/>
      <c r="E28" s="18">
        <f>E26+E27</f>
        <v>0</v>
      </c>
    </row>
    <row r="29" spans="2:5" s="1" customFormat="1" ht="15" hidden="1" customHeight="1" x14ac:dyDescent="0.25">
      <c r="E29" s="102">
        <f>SUM(E9:E25)</f>
        <v>0</v>
      </c>
    </row>
    <row r="30" spans="2:5" x14ac:dyDescent="0.2">
      <c r="B30" s="19"/>
      <c r="C30" s="19"/>
      <c r="D30" s="19"/>
      <c r="E30" s="20"/>
    </row>
    <row r="31" spans="2:5" x14ac:dyDescent="0.2">
      <c r="D31" s="12"/>
      <c r="E31" s="21"/>
    </row>
    <row r="32" spans="2:5" x14ac:dyDescent="0.2">
      <c r="B32" s="13" t="s">
        <v>74</v>
      </c>
      <c r="C32" s="161" t="s">
        <v>77</v>
      </c>
      <c r="D32" s="162"/>
      <c r="E32" s="14" t="s">
        <v>76</v>
      </c>
    </row>
    <row r="33" spans="1:6" x14ac:dyDescent="0.2">
      <c r="B33" s="15" t="s">
        <v>35</v>
      </c>
      <c r="C33" s="163" t="s">
        <v>66</v>
      </c>
      <c r="D33" s="164"/>
      <c r="E33" s="98">
        <v>0</v>
      </c>
    </row>
    <row r="34" spans="1:6" x14ac:dyDescent="0.2">
      <c r="B34" s="15" t="s">
        <v>67</v>
      </c>
      <c r="C34" s="163" t="s">
        <v>69</v>
      </c>
      <c r="D34" s="164"/>
      <c r="E34" s="98">
        <v>0</v>
      </c>
    </row>
    <row r="35" spans="1:6" x14ac:dyDescent="0.2">
      <c r="B35" s="15" t="s">
        <v>68</v>
      </c>
      <c r="C35" s="163" t="s">
        <v>70</v>
      </c>
      <c r="D35" s="164"/>
      <c r="E35" s="98">
        <v>0</v>
      </c>
    </row>
    <row r="36" spans="1:6" x14ac:dyDescent="0.2">
      <c r="B36" s="15" t="s">
        <v>71</v>
      </c>
      <c r="C36" s="163" t="s">
        <v>120</v>
      </c>
      <c r="D36" s="164"/>
      <c r="E36" s="22">
        <f>IF($E$29=$E$38,0,IF($E$29&gt;$E$38,$E$29-$E$38,0))</f>
        <v>0</v>
      </c>
    </row>
    <row r="37" spans="1:6" x14ac:dyDescent="0.2">
      <c r="B37" s="165" t="s">
        <v>123</v>
      </c>
      <c r="C37" s="166"/>
      <c r="D37" s="167"/>
      <c r="E37" s="18">
        <f>SUM(E33:E35)+E36</f>
        <v>0</v>
      </c>
    </row>
    <row r="38" spans="1:6" ht="12" hidden="1" customHeight="1" x14ac:dyDescent="0.2">
      <c r="E38" s="27">
        <f>SUM(E33:E35)</f>
        <v>0</v>
      </c>
    </row>
    <row r="39" spans="1:6" s="86" customFormat="1" ht="18" x14ac:dyDescent="0.25">
      <c r="A39" s="153" t="s">
        <v>93</v>
      </c>
      <c r="B39" s="153"/>
      <c r="C39" s="153"/>
      <c r="D39" s="153"/>
      <c r="E39" s="153"/>
      <c r="F39" s="153"/>
    </row>
    <row r="40" spans="1:6" x14ac:dyDescent="0.2">
      <c r="A40" s="23"/>
      <c r="C40" s="23" t="s">
        <v>108</v>
      </c>
      <c r="D40" s="24" t="str">
        <f>B5</f>
        <v>Monday</v>
      </c>
      <c r="E40" s="23"/>
      <c r="F40" s="23"/>
    </row>
    <row r="41" spans="1:6" ht="12.75" customHeight="1" x14ac:dyDescent="0.2">
      <c r="D41" s="25"/>
      <c r="E41" s="26"/>
      <c r="F41" s="27"/>
    </row>
    <row r="42" spans="1:6" ht="12.75" customHeight="1" x14ac:dyDescent="0.2">
      <c r="A42" s="87" t="s">
        <v>29</v>
      </c>
      <c r="B42" s="88" t="s">
        <v>98</v>
      </c>
      <c r="C42" s="89"/>
      <c r="D42" s="90"/>
      <c r="E42" s="91"/>
      <c r="F42" s="92"/>
    </row>
    <row r="43" spans="1:6" ht="12.75" customHeight="1" x14ac:dyDescent="0.2">
      <c r="A43" s="30" t="s">
        <v>13</v>
      </c>
      <c r="B43" s="28"/>
      <c r="C43" s="29"/>
      <c r="D43" s="31" t="s">
        <v>36</v>
      </c>
      <c r="E43" s="32" t="s">
        <v>86</v>
      </c>
      <c r="F43" s="33" t="s">
        <v>37</v>
      </c>
    </row>
    <row r="44" spans="1:6" ht="12.75" customHeight="1" x14ac:dyDescent="0.2">
      <c r="A44" s="168" t="s">
        <v>89</v>
      </c>
      <c r="B44" s="34" t="s">
        <v>9</v>
      </c>
      <c r="C44" s="34"/>
      <c r="D44" s="99"/>
      <c r="E44" s="35">
        <v>25</v>
      </c>
      <c r="F44" s="35">
        <f>D44*E44</f>
        <v>0</v>
      </c>
    </row>
    <row r="45" spans="1:6" ht="12.75" customHeight="1" x14ac:dyDescent="0.2">
      <c r="A45" s="168"/>
      <c r="B45" s="34" t="s">
        <v>10</v>
      </c>
      <c r="C45" s="34"/>
      <c r="D45" s="99"/>
      <c r="E45" s="36">
        <v>75</v>
      </c>
      <c r="F45" s="35">
        <f>D45*E45</f>
        <v>0</v>
      </c>
    </row>
    <row r="46" spans="1:6" ht="12.75" customHeight="1" x14ac:dyDescent="0.2">
      <c r="A46" s="168"/>
      <c r="B46" s="34" t="s">
        <v>11</v>
      </c>
      <c r="C46" s="34"/>
      <c r="D46" s="99"/>
      <c r="E46" s="36">
        <v>150</v>
      </c>
      <c r="F46" s="35">
        <f>D46*E46</f>
        <v>0</v>
      </c>
    </row>
    <row r="47" spans="1:6" ht="12.75" customHeight="1" x14ac:dyDescent="0.2">
      <c r="A47" s="168"/>
      <c r="B47" s="34" t="s">
        <v>12</v>
      </c>
      <c r="C47" s="34"/>
      <c r="D47" s="100"/>
      <c r="E47" s="37">
        <v>300</v>
      </c>
      <c r="F47" s="35">
        <f>D47*E47</f>
        <v>0</v>
      </c>
    </row>
    <row r="48" spans="1:6" ht="12.75" customHeight="1" x14ac:dyDescent="0.2">
      <c r="A48" s="173"/>
      <c r="B48" s="38" t="s">
        <v>91</v>
      </c>
      <c r="C48" s="39"/>
      <c r="D48" s="40"/>
      <c r="E48" s="41"/>
      <c r="F48" s="42">
        <f>SUM(F44:F47)</f>
        <v>0</v>
      </c>
    </row>
    <row r="49" spans="1:6" ht="12.75" customHeight="1" x14ac:dyDescent="0.2">
      <c r="A49" s="43" t="s">
        <v>19</v>
      </c>
      <c r="B49" s="44"/>
      <c r="C49" s="45"/>
      <c r="D49" s="46" t="s">
        <v>36</v>
      </c>
      <c r="E49" s="47" t="s">
        <v>86</v>
      </c>
      <c r="F49" s="33" t="s">
        <v>37</v>
      </c>
    </row>
    <row r="50" spans="1:6" ht="12.75" customHeight="1" x14ac:dyDescent="0.2">
      <c r="A50" s="168" t="s">
        <v>89</v>
      </c>
      <c r="B50" s="34" t="s">
        <v>9</v>
      </c>
      <c r="C50" s="48"/>
      <c r="D50" s="99"/>
      <c r="E50" s="49">
        <v>35</v>
      </c>
      <c r="F50" s="35">
        <f>D50*E50</f>
        <v>0</v>
      </c>
    </row>
    <row r="51" spans="1:6" ht="12.75" customHeight="1" x14ac:dyDescent="0.2">
      <c r="A51" s="168"/>
      <c r="B51" s="34" t="s">
        <v>10</v>
      </c>
      <c r="C51" s="48"/>
      <c r="D51" s="99"/>
      <c r="E51" s="49">
        <v>105</v>
      </c>
      <c r="F51" s="35">
        <f>D51*E51</f>
        <v>0</v>
      </c>
    </row>
    <row r="52" spans="1:6" ht="12.75" customHeight="1" x14ac:dyDescent="0.2">
      <c r="A52" s="168"/>
      <c r="B52" s="34" t="s">
        <v>11</v>
      </c>
      <c r="C52" s="48"/>
      <c r="D52" s="99"/>
      <c r="E52" s="49">
        <f>35*6</f>
        <v>210</v>
      </c>
      <c r="F52" s="35">
        <f>D52*E52</f>
        <v>0</v>
      </c>
    </row>
    <row r="53" spans="1:6" ht="12.75" customHeight="1" x14ac:dyDescent="0.2">
      <c r="A53" s="168"/>
      <c r="B53" s="34" t="s">
        <v>12</v>
      </c>
      <c r="C53" s="48"/>
      <c r="D53" s="100"/>
      <c r="E53" s="50">
        <f>35*12</f>
        <v>420</v>
      </c>
      <c r="F53" s="35">
        <f>D53*E53</f>
        <v>0</v>
      </c>
    </row>
    <row r="54" spans="1:6" ht="12.75" customHeight="1" x14ac:dyDescent="0.2">
      <c r="A54" s="173"/>
      <c r="B54" s="38" t="s">
        <v>91</v>
      </c>
      <c r="C54" s="39"/>
      <c r="D54" s="40"/>
      <c r="E54" s="41"/>
      <c r="F54" s="51">
        <f>SUM(F50:F53)</f>
        <v>0</v>
      </c>
    </row>
    <row r="55" spans="1:6" ht="12.75" customHeight="1" x14ac:dyDescent="0.2">
      <c r="A55" s="52" t="s">
        <v>39</v>
      </c>
      <c r="B55" s="53"/>
      <c r="C55" s="53"/>
      <c r="D55" s="54"/>
      <c r="E55" s="55"/>
      <c r="F55" s="56">
        <f>F48+F54</f>
        <v>0</v>
      </c>
    </row>
    <row r="56" spans="1:6" ht="12.75" customHeight="1" x14ac:dyDescent="0.2">
      <c r="D56" s="12"/>
    </row>
    <row r="57" spans="1:6" ht="12.75" customHeight="1" x14ac:dyDescent="0.2">
      <c r="A57" s="93" t="s">
        <v>28</v>
      </c>
      <c r="B57" s="88" t="s">
        <v>96</v>
      </c>
      <c r="C57" s="94"/>
      <c r="D57" s="95" t="s">
        <v>36</v>
      </c>
      <c r="E57" s="96" t="s">
        <v>86</v>
      </c>
      <c r="F57" s="96" t="s">
        <v>37</v>
      </c>
    </row>
    <row r="58" spans="1:6" ht="12.75" customHeight="1" x14ac:dyDescent="0.2">
      <c r="A58" s="170" t="s">
        <v>89</v>
      </c>
      <c r="B58" s="34" t="s">
        <v>9</v>
      </c>
      <c r="D58" s="99"/>
      <c r="E58" s="35">
        <v>35</v>
      </c>
      <c r="F58" s="35">
        <f>D58*E58</f>
        <v>0</v>
      </c>
    </row>
    <row r="59" spans="1:6" ht="12.75" customHeight="1" x14ac:dyDescent="0.2">
      <c r="A59" s="171"/>
      <c r="B59" s="34" t="s">
        <v>10</v>
      </c>
      <c r="C59" s="34"/>
      <c r="D59" s="99"/>
      <c r="E59" s="35">
        <v>105</v>
      </c>
      <c r="F59" s="35">
        <f>D59*E59</f>
        <v>0</v>
      </c>
    </row>
    <row r="60" spans="1:6" ht="12.75" customHeight="1" x14ac:dyDescent="0.2">
      <c r="A60" s="171"/>
      <c r="B60" s="34" t="s">
        <v>11</v>
      </c>
      <c r="C60" s="34"/>
      <c r="D60" s="99"/>
      <c r="E60" s="35">
        <v>210</v>
      </c>
      <c r="F60" s="35">
        <f>D60*E60</f>
        <v>0</v>
      </c>
    </row>
    <row r="61" spans="1:6" ht="12.75" customHeight="1" x14ac:dyDescent="0.2">
      <c r="A61" s="171"/>
      <c r="B61" s="34" t="s">
        <v>12</v>
      </c>
      <c r="C61" s="34"/>
      <c r="D61" s="100"/>
      <c r="E61" s="57">
        <v>420</v>
      </c>
      <c r="F61" s="35">
        <f>D61*E61</f>
        <v>0</v>
      </c>
    </row>
    <row r="62" spans="1:6" ht="12.75" customHeight="1" x14ac:dyDescent="0.2">
      <c r="A62" s="52" t="s">
        <v>41</v>
      </c>
      <c r="B62" s="53"/>
      <c r="C62" s="53"/>
      <c r="D62" s="54"/>
      <c r="E62" s="55"/>
      <c r="F62" s="56">
        <f>SUM(F58:F61)</f>
        <v>0</v>
      </c>
    </row>
    <row r="63" spans="1:6" ht="12.75" customHeight="1" x14ac:dyDescent="0.2">
      <c r="D63" s="25"/>
      <c r="E63" s="26"/>
      <c r="F63" s="27"/>
    </row>
    <row r="64" spans="1:6" ht="12.75" customHeight="1" x14ac:dyDescent="0.2">
      <c r="A64" s="93" t="s">
        <v>59</v>
      </c>
      <c r="B64" s="88" t="s">
        <v>60</v>
      </c>
      <c r="C64" s="94"/>
      <c r="D64" s="95" t="s">
        <v>36</v>
      </c>
      <c r="E64" s="96" t="s">
        <v>86</v>
      </c>
      <c r="F64" s="96" t="s">
        <v>37</v>
      </c>
    </row>
    <row r="65" spans="1:6" ht="12.75" customHeight="1" x14ac:dyDescent="0.2">
      <c r="A65" s="170" t="s">
        <v>89</v>
      </c>
      <c r="B65" s="34" t="s">
        <v>9</v>
      </c>
      <c r="D65" s="99"/>
      <c r="E65" s="35">
        <v>35</v>
      </c>
      <c r="F65" s="35">
        <f>D65*E65</f>
        <v>0</v>
      </c>
    </row>
    <row r="66" spans="1:6" ht="12.75" customHeight="1" x14ac:dyDescent="0.2">
      <c r="A66" s="171"/>
      <c r="B66" s="34" t="s">
        <v>10</v>
      </c>
      <c r="C66" s="34"/>
      <c r="D66" s="99"/>
      <c r="E66" s="35">
        <v>105</v>
      </c>
      <c r="F66" s="35">
        <f>D66*E66</f>
        <v>0</v>
      </c>
    </row>
    <row r="67" spans="1:6" ht="12.75" customHeight="1" x14ac:dyDescent="0.2">
      <c r="A67" s="171"/>
      <c r="B67" s="34" t="s">
        <v>11</v>
      </c>
      <c r="C67" s="34"/>
      <c r="D67" s="99"/>
      <c r="E67" s="35">
        <v>210</v>
      </c>
      <c r="F67" s="35">
        <f>D67*E67</f>
        <v>0</v>
      </c>
    </row>
    <row r="68" spans="1:6" ht="12.75" customHeight="1" x14ac:dyDescent="0.2">
      <c r="A68" s="171"/>
      <c r="B68" s="34" t="s">
        <v>12</v>
      </c>
      <c r="C68" s="34"/>
      <c r="D68" s="100"/>
      <c r="E68" s="57">
        <v>420</v>
      </c>
      <c r="F68" s="35">
        <f>D68*E68</f>
        <v>0</v>
      </c>
    </row>
    <row r="69" spans="1:6" ht="12.75" customHeight="1" x14ac:dyDescent="0.2">
      <c r="A69" s="52" t="s">
        <v>107</v>
      </c>
      <c r="B69" s="53"/>
      <c r="C69" s="53"/>
      <c r="D69" s="54"/>
      <c r="E69" s="55"/>
      <c r="F69" s="56">
        <f>SUM(F65:F68)</f>
        <v>0</v>
      </c>
    </row>
    <row r="70" spans="1:6" ht="12.75" customHeight="1" x14ac:dyDescent="0.2">
      <c r="D70" s="25"/>
      <c r="E70" s="26"/>
      <c r="F70" s="27"/>
    </row>
    <row r="71" spans="1:6" ht="12.75" customHeight="1" x14ac:dyDescent="0.2">
      <c r="A71" s="87" t="s">
        <v>54</v>
      </c>
      <c r="B71" s="88" t="s">
        <v>97</v>
      </c>
      <c r="C71" s="89"/>
      <c r="D71" s="95" t="s">
        <v>36</v>
      </c>
      <c r="E71" s="96" t="s">
        <v>86</v>
      </c>
      <c r="F71" s="96" t="s">
        <v>37</v>
      </c>
    </row>
    <row r="72" spans="1:6" ht="12.75" customHeight="1" x14ac:dyDescent="0.2">
      <c r="A72" s="168" t="s">
        <v>90</v>
      </c>
      <c r="B72" s="34" t="s">
        <v>134</v>
      </c>
      <c r="C72" s="62"/>
      <c r="D72" s="101"/>
      <c r="E72" s="63">
        <v>30</v>
      </c>
      <c r="F72" s="35">
        <f>D72*E72</f>
        <v>0</v>
      </c>
    </row>
    <row r="73" spans="1:6" ht="12.75" customHeight="1" x14ac:dyDescent="0.2">
      <c r="A73" s="168"/>
      <c r="B73" s="34" t="s">
        <v>133</v>
      </c>
      <c r="C73" s="34"/>
      <c r="D73" s="99"/>
      <c r="E73" s="36">
        <v>65</v>
      </c>
      <c r="F73" s="35">
        <f>D73*E73</f>
        <v>0</v>
      </c>
    </row>
    <row r="74" spans="1:6" ht="12.75" customHeight="1" x14ac:dyDescent="0.2">
      <c r="A74" s="168"/>
      <c r="B74" s="34" t="s">
        <v>158</v>
      </c>
      <c r="C74" s="34"/>
      <c r="D74" s="99"/>
      <c r="E74" s="36">
        <v>65</v>
      </c>
      <c r="F74" s="35">
        <f>D74*E74</f>
        <v>0</v>
      </c>
    </row>
    <row r="75" spans="1:6" ht="12.75" customHeight="1" x14ac:dyDescent="0.2">
      <c r="A75" s="168"/>
      <c r="B75" s="34" t="s">
        <v>159</v>
      </c>
      <c r="C75" s="34"/>
      <c r="D75" s="100"/>
      <c r="E75" s="37">
        <v>55</v>
      </c>
      <c r="F75" s="35">
        <f>D75*E75</f>
        <v>0</v>
      </c>
    </row>
    <row r="76" spans="1:6" ht="12.75" customHeight="1" x14ac:dyDescent="0.2">
      <c r="A76" s="169"/>
      <c r="B76" s="38" t="s">
        <v>92</v>
      </c>
      <c r="C76" s="39"/>
      <c r="D76" s="40"/>
      <c r="E76" s="41"/>
      <c r="F76" s="42">
        <f>SUM(F72:F75)</f>
        <v>0</v>
      </c>
    </row>
    <row r="77" spans="1:6" ht="12.75" customHeight="1" x14ac:dyDescent="0.2">
      <c r="A77" s="52" t="s">
        <v>99</v>
      </c>
      <c r="B77" s="59"/>
      <c r="C77" s="59"/>
      <c r="D77" s="60"/>
      <c r="E77" s="61"/>
      <c r="F77" s="56">
        <f>F76</f>
        <v>0</v>
      </c>
    </row>
    <row r="78" spans="1:6" ht="12.75" customHeight="1" x14ac:dyDescent="0.2">
      <c r="D78" s="25"/>
      <c r="E78" s="26"/>
      <c r="F78" s="27"/>
    </row>
    <row r="79" spans="1:6" ht="12.75" customHeight="1" x14ac:dyDescent="0.2">
      <c r="A79" s="93" t="s">
        <v>24</v>
      </c>
      <c r="B79" s="88" t="s">
        <v>0</v>
      </c>
      <c r="C79" s="94"/>
      <c r="D79" s="95" t="s">
        <v>36</v>
      </c>
      <c r="E79" s="96" t="s">
        <v>86</v>
      </c>
      <c r="F79" s="96" t="s">
        <v>37</v>
      </c>
    </row>
    <row r="80" spans="1:6" ht="12.75" customHeight="1" x14ac:dyDescent="0.2">
      <c r="A80" s="76"/>
      <c r="B80" s="34" t="s">
        <v>1</v>
      </c>
      <c r="D80" s="99"/>
      <c r="E80" s="35">
        <v>8</v>
      </c>
      <c r="F80" s="35">
        <f>D80*E80</f>
        <v>0</v>
      </c>
    </row>
    <row r="81" spans="1:6" ht="12.75" customHeight="1" x14ac:dyDescent="0.2">
      <c r="A81" s="77"/>
      <c r="B81" s="34" t="s">
        <v>2</v>
      </c>
      <c r="C81" s="34"/>
      <c r="D81" s="99"/>
      <c r="E81" s="35">
        <v>6</v>
      </c>
      <c r="F81" s="35">
        <f>D81*E81</f>
        <v>0</v>
      </c>
    </row>
    <row r="82" spans="1:6" ht="12.75" customHeight="1" x14ac:dyDescent="0.2">
      <c r="A82" s="77"/>
      <c r="B82" s="34" t="s">
        <v>4</v>
      </c>
      <c r="C82" s="34"/>
      <c r="D82" s="99"/>
      <c r="E82" s="35">
        <v>100</v>
      </c>
      <c r="F82" s="35">
        <f>D82*E82</f>
        <v>0</v>
      </c>
    </row>
    <row r="83" spans="1:6" ht="12.75" customHeight="1" x14ac:dyDescent="0.2">
      <c r="A83" s="77"/>
      <c r="B83" s="34" t="s">
        <v>5</v>
      </c>
      <c r="C83" s="34"/>
      <c r="D83" s="99"/>
      <c r="E83" s="35">
        <v>180</v>
      </c>
      <c r="F83" s="35">
        <f>D83*E83</f>
        <v>0</v>
      </c>
    </row>
    <row r="84" spans="1:6" ht="12.75" customHeight="1" x14ac:dyDescent="0.2">
      <c r="A84" s="52" t="s">
        <v>78</v>
      </c>
      <c r="B84" s="53"/>
      <c r="C84" s="53"/>
      <c r="D84" s="54"/>
      <c r="E84" s="55"/>
      <c r="F84" s="56">
        <f>SUM(F80:F83)</f>
        <v>0</v>
      </c>
    </row>
    <row r="85" spans="1:6" s="1" customFormat="1" ht="12.75" customHeight="1" x14ac:dyDescent="0.25"/>
    <row r="86" spans="1:6" ht="12.75" customHeight="1" x14ac:dyDescent="0.2">
      <c r="A86" s="93" t="s">
        <v>31</v>
      </c>
      <c r="B86" s="88" t="s">
        <v>32</v>
      </c>
      <c r="C86" s="94"/>
      <c r="D86" s="95" t="s">
        <v>36</v>
      </c>
      <c r="E86" s="96" t="s">
        <v>86</v>
      </c>
      <c r="F86" s="96" t="s">
        <v>37</v>
      </c>
    </row>
    <row r="87" spans="1:6" ht="12.75" customHeight="1" x14ac:dyDescent="0.2">
      <c r="A87" s="65"/>
      <c r="B87" s="48" t="s">
        <v>139</v>
      </c>
      <c r="C87" s="64"/>
      <c r="D87" s="99"/>
      <c r="E87" s="49">
        <v>4</v>
      </c>
      <c r="F87" s="35">
        <f>D87*E87</f>
        <v>0</v>
      </c>
    </row>
    <row r="88" spans="1:6" ht="12.75" customHeight="1" x14ac:dyDescent="0.2">
      <c r="A88" s="65"/>
      <c r="B88" s="48" t="s">
        <v>140</v>
      </c>
      <c r="C88" s="64"/>
      <c r="D88" s="99"/>
      <c r="E88" s="49">
        <v>4</v>
      </c>
      <c r="F88" s="35">
        <f>D88*E88</f>
        <v>0</v>
      </c>
    </row>
    <row r="89" spans="1:6" ht="12.75" customHeight="1" x14ac:dyDescent="0.2">
      <c r="A89" s="65"/>
      <c r="B89" s="48" t="s">
        <v>100</v>
      </c>
      <c r="C89" s="64"/>
      <c r="D89" s="99"/>
      <c r="E89" s="49">
        <v>6</v>
      </c>
      <c r="F89" s="35">
        <f t="shared" ref="F89:F99" si="0">D89*E89</f>
        <v>0</v>
      </c>
    </row>
    <row r="90" spans="1:6" ht="12.75" customHeight="1" x14ac:dyDescent="0.2">
      <c r="A90" s="65"/>
      <c r="B90" s="48" t="s">
        <v>138</v>
      </c>
      <c r="C90" s="64"/>
      <c r="D90" s="99"/>
      <c r="E90" s="49">
        <v>22</v>
      </c>
      <c r="F90" s="35">
        <f>D90*E90</f>
        <v>0</v>
      </c>
    </row>
    <row r="91" spans="1:6" ht="12.75" customHeight="1" x14ac:dyDescent="0.2">
      <c r="A91" s="65"/>
      <c r="B91" s="48" t="s">
        <v>101</v>
      </c>
      <c r="C91" s="64"/>
      <c r="D91" s="99"/>
      <c r="E91" s="49">
        <v>7</v>
      </c>
      <c r="F91" s="35">
        <f t="shared" si="0"/>
        <v>0</v>
      </c>
    </row>
    <row r="92" spans="1:6" ht="12.75" customHeight="1" x14ac:dyDescent="0.2">
      <c r="A92" s="65"/>
      <c r="B92" s="48" t="s">
        <v>102</v>
      </c>
      <c r="C92" s="64"/>
      <c r="D92" s="99"/>
      <c r="E92" s="49">
        <v>18</v>
      </c>
      <c r="F92" s="35">
        <f t="shared" ref="F92:F95" si="1">D92*E92</f>
        <v>0</v>
      </c>
    </row>
    <row r="93" spans="1:6" ht="12.75" customHeight="1" x14ac:dyDescent="0.2">
      <c r="A93" s="65"/>
      <c r="B93" s="48" t="s">
        <v>104</v>
      </c>
      <c r="C93" s="64"/>
      <c r="D93" s="99"/>
      <c r="E93" s="49">
        <v>20</v>
      </c>
      <c r="F93" s="35">
        <f t="shared" si="1"/>
        <v>0</v>
      </c>
    </row>
    <row r="94" spans="1:6" ht="12.75" customHeight="1" x14ac:dyDescent="0.2">
      <c r="A94" s="65"/>
      <c r="B94" s="48" t="s">
        <v>185</v>
      </c>
      <c r="C94" s="64"/>
      <c r="D94" s="99"/>
      <c r="E94" s="49">
        <v>22</v>
      </c>
      <c r="F94" s="35">
        <f t="shared" si="1"/>
        <v>0</v>
      </c>
    </row>
    <row r="95" spans="1:6" ht="12.75" customHeight="1" x14ac:dyDescent="0.2">
      <c r="A95" s="65"/>
      <c r="B95" s="48" t="s">
        <v>103</v>
      </c>
      <c r="C95" s="64"/>
      <c r="D95" s="99"/>
      <c r="E95" s="49">
        <v>19.5</v>
      </c>
      <c r="F95" s="35">
        <f t="shared" si="1"/>
        <v>0</v>
      </c>
    </row>
    <row r="96" spans="1:6" ht="12.75" customHeight="1" x14ac:dyDescent="0.2">
      <c r="A96" s="65"/>
      <c r="B96" s="48" t="s">
        <v>141</v>
      </c>
      <c r="C96" s="64"/>
      <c r="D96" s="99"/>
      <c r="E96" s="49">
        <v>5</v>
      </c>
      <c r="F96" s="35">
        <f t="shared" si="0"/>
        <v>0</v>
      </c>
    </row>
    <row r="97" spans="1:9" ht="12.75" customHeight="1" x14ac:dyDescent="0.2">
      <c r="A97" s="65"/>
      <c r="B97" s="48" t="s">
        <v>161</v>
      </c>
      <c r="C97" s="64"/>
      <c r="D97" s="99"/>
      <c r="E97" s="49">
        <v>15</v>
      </c>
      <c r="F97" s="35">
        <f t="shared" si="0"/>
        <v>0</v>
      </c>
    </row>
    <row r="98" spans="1:9" ht="12.75" customHeight="1" x14ac:dyDescent="0.2">
      <c r="A98" s="65"/>
      <c r="B98" s="48" t="s">
        <v>188</v>
      </c>
      <c r="C98" s="64"/>
      <c r="D98" s="99"/>
      <c r="E98" s="49">
        <v>11</v>
      </c>
      <c r="F98" s="35">
        <f t="shared" si="0"/>
        <v>0</v>
      </c>
    </row>
    <row r="99" spans="1:9" ht="12.75" customHeight="1" x14ac:dyDescent="0.2">
      <c r="A99" s="65"/>
      <c r="B99" s="48" t="s">
        <v>162</v>
      </c>
      <c r="C99" s="64"/>
      <c r="D99" s="99"/>
      <c r="E99" s="49"/>
      <c r="F99" s="35">
        <f t="shared" si="0"/>
        <v>0</v>
      </c>
    </row>
    <row r="100" spans="1:9" ht="12.75" customHeight="1" x14ac:dyDescent="0.2">
      <c r="A100" s="52" t="s">
        <v>38</v>
      </c>
      <c r="B100" s="53"/>
      <c r="C100" s="53"/>
      <c r="D100" s="54"/>
      <c r="E100" s="55"/>
      <c r="F100" s="56">
        <f>SUM(F87:F99)</f>
        <v>0</v>
      </c>
      <c r="G100" s="103"/>
    </row>
    <row r="101" spans="1:9" ht="12.75" customHeight="1" x14ac:dyDescent="0.2">
      <c r="D101" s="12"/>
      <c r="G101" s="103"/>
    </row>
    <row r="102" spans="1:9" ht="12.75" customHeight="1" x14ac:dyDescent="0.2">
      <c r="A102" s="93" t="s">
        <v>163</v>
      </c>
      <c r="B102" s="88" t="s">
        <v>167</v>
      </c>
      <c r="C102" s="94"/>
      <c r="D102" s="95" t="s">
        <v>36</v>
      </c>
      <c r="E102" s="96" t="s">
        <v>86</v>
      </c>
      <c r="F102" s="96" t="s">
        <v>37</v>
      </c>
      <c r="G102" s="103"/>
    </row>
    <row r="103" spans="1:9" ht="12.75" customHeight="1" x14ac:dyDescent="0.2">
      <c r="A103" s="65"/>
      <c r="B103" s="48" t="s">
        <v>165</v>
      </c>
      <c r="C103" s="64"/>
      <c r="D103" s="99"/>
      <c r="E103" s="49">
        <v>2.2000000000000002</v>
      </c>
      <c r="F103" s="35">
        <f>D103*E103</f>
        <v>0</v>
      </c>
      <c r="G103" s="103"/>
    </row>
    <row r="104" spans="1:9" ht="12.75" customHeight="1" x14ac:dyDescent="0.2">
      <c r="A104" s="65"/>
      <c r="B104" s="48" t="s">
        <v>193</v>
      </c>
      <c r="C104" s="64"/>
      <c r="D104" s="99"/>
      <c r="E104" s="49">
        <v>2.25</v>
      </c>
      <c r="F104" s="35">
        <f t="shared" ref="F104:F110" si="2">D104*E104</f>
        <v>0</v>
      </c>
      <c r="G104" s="103"/>
    </row>
    <row r="105" spans="1:9" ht="12.75" customHeight="1" x14ac:dyDescent="0.2">
      <c r="A105" s="65"/>
      <c r="B105" s="48" t="s">
        <v>194</v>
      </c>
      <c r="C105" s="64"/>
      <c r="D105" s="99"/>
      <c r="E105" s="49">
        <v>1</v>
      </c>
      <c r="F105" s="35">
        <f t="shared" si="2"/>
        <v>0</v>
      </c>
      <c r="G105" s="103"/>
    </row>
    <row r="106" spans="1:9" ht="12.75" customHeight="1" x14ac:dyDescent="0.2">
      <c r="A106" s="65"/>
      <c r="B106" s="48" t="s">
        <v>198</v>
      </c>
      <c r="C106" s="64"/>
      <c r="D106" s="99"/>
      <c r="E106" s="49">
        <v>1</v>
      </c>
      <c r="F106" s="35">
        <f t="shared" si="2"/>
        <v>0</v>
      </c>
      <c r="G106" s="103"/>
    </row>
    <row r="107" spans="1:9" ht="12.75" customHeight="1" x14ac:dyDescent="0.2">
      <c r="A107" s="65"/>
      <c r="B107" s="48" t="s">
        <v>197</v>
      </c>
      <c r="C107" s="64"/>
      <c r="D107" s="99"/>
      <c r="E107" s="49">
        <v>1</v>
      </c>
      <c r="F107" s="35">
        <f t="shared" si="2"/>
        <v>0</v>
      </c>
      <c r="G107" s="103"/>
    </row>
    <row r="108" spans="1:9" ht="12.75" customHeight="1" x14ac:dyDescent="0.2">
      <c r="A108" s="65"/>
      <c r="B108" s="48" t="s">
        <v>196</v>
      </c>
      <c r="C108" s="64"/>
      <c r="D108" s="99"/>
      <c r="E108" s="49">
        <v>1</v>
      </c>
      <c r="F108" s="35">
        <f t="shared" si="2"/>
        <v>0</v>
      </c>
      <c r="G108" s="103"/>
    </row>
    <row r="109" spans="1:9" ht="12.75" customHeight="1" x14ac:dyDescent="0.2">
      <c r="A109" s="65"/>
      <c r="B109" s="48" t="s">
        <v>195</v>
      </c>
      <c r="C109" s="64"/>
      <c r="D109" s="99"/>
      <c r="E109" s="49">
        <v>2</v>
      </c>
      <c r="F109" s="35">
        <f t="shared" si="2"/>
        <v>0</v>
      </c>
      <c r="G109" s="103"/>
    </row>
    <row r="110" spans="1:9" ht="12.75" customHeight="1" x14ac:dyDescent="0.2">
      <c r="A110" s="65"/>
      <c r="B110" s="48" t="s">
        <v>166</v>
      </c>
      <c r="C110" s="64"/>
      <c r="D110" s="99"/>
      <c r="E110" s="49">
        <v>1.65</v>
      </c>
      <c r="F110" s="35">
        <f t="shared" si="2"/>
        <v>0</v>
      </c>
      <c r="G110" s="103"/>
    </row>
    <row r="111" spans="1:9" ht="12.75" customHeight="1" x14ac:dyDescent="0.2">
      <c r="A111" s="52" t="s">
        <v>164</v>
      </c>
      <c r="B111" s="53"/>
      <c r="C111" s="53"/>
      <c r="D111" s="54"/>
      <c r="E111" s="55"/>
      <c r="F111" s="56">
        <f>SUM(F103:F110)</f>
        <v>0</v>
      </c>
      <c r="G111" s="103"/>
      <c r="I111" s="12" t="s">
        <v>137</v>
      </c>
    </row>
    <row r="112" spans="1:9" s="1" customFormat="1" ht="12.75" customHeight="1" x14ac:dyDescent="0.25"/>
    <row r="113" spans="1:7" ht="12.75" customHeight="1" x14ac:dyDescent="0.2">
      <c r="A113" s="87" t="s">
        <v>33</v>
      </c>
      <c r="B113" s="88" t="s">
        <v>200</v>
      </c>
      <c r="C113" s="89"/>
      <c r="D113" s="90"/>
      <c r="E113" s="92"/>
      <c r="F113" s="107">
        <f>((F100*0.0852)+(F157*0.0852)+(F111*0.0852))</f>
        <v>0</v>
      </c>
    </row>
    <row r="114" spans="1:7" ht="12.75" customHeight="1" x14ac:dyDescent="0.2">
      <c r="A114" s="67"/>
      <c r="B114" s="68"/>
      <c r="C114" s="69"/>
      <c r="D114" s="70"/>
      <c r="E114" s="26"/>
      <c r="F114" s="71"/>
    </row>
    <row r="115" spans="1:7" ht="12.75" customHeight="1" x14ac:dyDescent="0.2">
      <c r="A115" s="93" t="s">
        <v>62</v>
      </c>
      <c r="B115" s="88" t="s">
        <v>95</v>
      </c>
      <c r="C115" s="94"/>
      <c r="D115" s="95" t="s">
        <v>36</v>
      </c>
      <c r="E115" s="96" t="s">
        <v>86</v>
      </c>
      <c r="F115" s="96" t="s">
        <v>37</v>
      </c>
    </row>
    <row r="116" spans="1:7" ht="12.75" customHeight="1" x14ac:dyDescent="0.2">
      <c r="A116" s="65"/>
      <c r="B116" s="48" t="s">
        <v>174</v>
      </c>
      <c r="C116" s="64"/>
      <c r="D116" s="99"/>
      <c r="E116" s="49">
        <v>2</v>
      </c>
      <c r="F116" s="35">
        <f t="shared" ref="F116:F119" si="3">IF(D116&gt;0,D116*E116,0)</f>
        <v>0</v>
      </c>
    </row>
    <row r="117" spans="1:7" ht="12.75" customHeight="1" x14ac:dyDescent="0.2">
      <c r="A117" s="65"/>
      <c r="B117" s="48" t="s">
        <v>136</v>
      </c>
      <c r="C117" s="64"/>
      <c r="D117" s="99"/>
      <c r="E117" s="49">
        <v>7</v>
      </c>
      <c r="F117" s="35">
        <f t="shared" si="3"/>
        <v>0</v>
      </c>
    </row>
    <row r="118" spans="1:7" ht="12.75" customHeight="1" x14ac:dyDescent="0.2">
      <c r="A118" s="65"/>
      <c r="B118" s="48" t="s">
        <v>3</v>
      </c>
      <c r="C118" s="64"/>
      <c r="D118" s="99"/>
      <c r="E118" s="49">
        <v>2</v>
      </c>
      <c r="F118" s="35">
        <f t="shared" si="3"/>
        <v>0</v>
      </c>
    </row>
    <row r="119" spans="1:7" ht="12.75" customHeight="1" x14ac:dyDescent="0.2">
      <c r="A119" s="65"/>
      <c r="B119" s="48" t="s">
        <v>135</v>
      </c>
      <c r="C119" s="64"/>
      <c r="D119" s="99"/>
      <c r="E119" s="49">
        <v>10</v>
      </c>
      <c r="F119" s="35">
        <f t="shared" si="3"/>
        <v>0</v>
      </c>
    </row>
    <row r="120" spans="1:7" ht="12.75" customHeight="1" x14ac:dyDescent="0.2">
      <c r="A120" s="52" t="s">
        <v>124</v>
      </c>
      <c r="B120" s="53"/>
      <c r="C120" s="53"/>
      <c r="D120" s="54"/>
      <c r="E120" s="55"/>
      <c r="F120" s="56">
        <f>SUM(F116:F119)</f>
        <v>0</v>
      </c>
    </row>
    <row r="121" spans="1:7" ht="12.75" customHeight="1" x14ac:dyDescent="0.2">
      <c r="D121" s="12"/>
    </row>
    <row r="122" spans="1:7" ht="12.75" customHeight="1" x14ac:dyDescent="0.2">
      <c r="A122" s="93" t="s">
        <v>190</v>
      </c>
      <c r="B122" s="88" t="s">
        <v>191</v>
      </c>
      <c r="C122" s="94"/>
      <c r="D122" s="95" t="s">
        <v>36</v>
      </c>
      <c r="E122" s="96" t="s">
        <v>86</v>
      </c>
      <c r="F122" s="96" t="s">
        <v>37</v>
      </c>
    </row>
    <row r="123" spans="1:7" ht="12.75" customHeight="1" x14ac:dyDescent="0.2">
      <c r="A123" s="65"/>
      <c r="B123" s="48" t="s">
        <v>105</v>
      </c>
      <c r="C123" s="64"/>
      <c r="D123" s="99"/>
      <c r="E123" s="49">
        <v>0</v>
      </c>
      <c r="F123" s="35">
        <f>D123*E123</f>
        <v>0</v>
      </c>
    </row>
    <row r="124" spans="1:7" ht="12.75" customHeight="1" x14ac:dyDescent="0.2">
      <c r="A124" s="52" t="s">
        <v>164</v>
      </c>
      <c r="B124" s="53"/>
      <c r="C124" s="53"/>
      <c r="D124" s="54"/>
      <c r="E124" s="55"/>
      <c r="F124" s="56">
        <f>SUM(F123:F123)</f>
        <v>0</v>
      </c>
    </row>
    <row r="125" spans="1:7" ht="12.75" customHeight="1" x14ac:dyDescent="0.2">
      <c r="D125" s="12"/>
    </row>
    <row r="126" spans="1:7" ht="12.75" customHeight="1" x14ac:dyDescent="0.2">
      <c r="A126" s="93" t="s">
        <v>30</v>
      </c>
      <c r="B126" s="88" t="s">
        <v>81</v>
      </c>
      <c r="C126" s="94"/>
      <c r="D126" s="95" t="s">
        <v>36</v>
      </c>
      <c r="E126" s="96" t="s">
        <v>86</v>
      </c>
      <c r="F126" s="96" t="s">
        <v>37</v>
      </c>
      <c r="G126" s="12" t="s">
        <v>137</v>
      </c>
    </row>
    <row r="127" spans="1:7" ht="12.75" customHeight="1" x14ac:dyDescent="0.2">
      <c r="A127" s="170" t="s">
        <v>82</v>
      </c>
      <c r="B127" s="34" t="s">
        <v>9</v>
      </c>
      <c r="D127" s="99"/>
      <c r="E127" s="35">
        <v>35</v>
      </c>
      <c r="F127" s="35">
        <f>D127*E127</f>
        <v>0</v>
      </c>
    </row>
    <row r="128" spans="1:7" ht="12.75" customHeight="1" x14ac:dyDescent="0.2">
      <c r="A128" s="171"/>
      <c r="B128" s="34" t="s">
        <v>10</v>
      </c>
      <c r="C128" s="34"/>
      <c r="D128" s="99"/>
      <c r="E128" s="35">
        <v>105</v>
      </c>
      <c r="F128" s="35">
        <f>D128*E128</f>
        <v>0</v>
      </c>
    </row>
    <row r="129" spans="1:6" ht="12.75" customHeight="1" x14ac:dyDescent="0.2">
      <c r="A129" s="171"/>
      <c r="B129" s="34" t="s">
        <v>11</v>
      </c>
      <c r="C129" s="34"/>
      <c r="D129" s="99"/>
      <c r="E129" s="35">
        <v>210</v>
      </c>
      <c r="F129" s="35">
        <f>D129*E129</f>
        <v>0</v>
      </c>
    </row>
    <row r="130" spans="1:6" ht="12.75" customHeight="1" x14ac:dyDescent="0.2">
      <c r="A130" s="171"/>
      <c r="B130" s="34" t="s">
        <v>12</v>
      </c>
      <c r="C130" s="34"/>
      <c r="D130" s="100"/>
      <c r="E130" s="57">
        <v>420</v>
      </c>
      <c r="F130" s="35">
        <f>D130*E130</f>
        <v>0</v>
      </c>
    </row>
    <row r="131" spans="1:6" ht="12.75" customHeight="1" x14ac:dyDescent="0.2">
      <c r="A131" s="172"/>
      <c r="B131" s="38" t="s">
        <v>84</v>
      </c>
      <c r="C131" s="39"/>
      <c r="D131" s="40"/>
      <c r="E131" s="41"/>
      <c r="F131" s="41">
        <f>SUM(F127:F130)</f>
        <v>0</v>
      </c>
    </row>
    <row r="132" spans="1:6" ht="12.75" customHeight="1" x14ac:dyDescent="0.2">
      <c r="A132" s="170" t="s">
        <v>83</v>
      </c>
      <c r="B132" s="34" t="s">
        <v>9</v>
      </c>
      <c r="C132" s="34"/>
      <c r="D132" s="101"/>
      <c r="E132" s="63">
        <v>55</v>
      </c>
      <c r="F132" s="35">
        <f>D132*E132</f>
        <v>0</v>
      </c>
    </row>
    <row r="133" spans="1:6" ht="12.75" customHeight="1" x14ac:dyDescent="0.2">
      <c r="A133" s="171"/>
      <c r="B133" s="34" t="s">
        <v>10</v>
      </c>
      <c r="C133" s="34"/>
      <c r="D133" s="99"/>
      <c r="E133" s="36">
        <f>55*3</f>
        <v>165</v>
      </c>
      <c r="F133" s="35">
        <f>D133*E133</f>
        <v>0</v>
      </c>
    </row>
    <row r="134" spans="1:6" ht="12.75" customHeight="1" x14ac:dyDescent="0.2">
      <c r="A134" s="171"/>
      <c r="B134" s="34" t="s">
        <v>11</v>
      </c>
      <c r="C134" s="34"/>
      <c r="D134" s="99"/>
      <c r="E134" s="36">
        <f>55*6</f>
        <v>330</v>
      </c>
      <c r="F134" s="35">
        <f>D134*E134</f>
        <v>0</v>
      </c>
    </row>
    <row r="135" spans="1:6" ht="12.75" customHeight="1" x14ac:dyDescent="0.2">
      <c r="A135" s="171"/>
      <c r="B135" s="34" t="s">
        <v>12</v>
      </c>
      <c r="C135" s="34"/>
      <c r="D135" s="100"/>
      <c r="E135" s="37">
        <f>55*12</f>
        <v>660</v>
      </c>
      <c r="F135" s="35">
        <f>D135*E135</f>
        <v>0</v>
      </c>
    </row>
    <row r="136" spans="1:6" ht="12.75" customHeight="1" x14ac:dyDescent="0.2">
      <c r="A136" s="172"/>
      <c r="B136" s="38" t="s">
        <v>85</v>
      </c>
      <c r="C136" s="39"/>
      <c r="D136" s="40"/>
      <c r="E136" s="41"/>
      <c r="F136" s="41">
        <f>SUM(F132:F135)</f>
        <v>0</v>
      </c>
    </row>
    <row r="137" spans="1:6" ht="12.75" customHeight="1" x14ac:dyDescent="0.2">
      <c r="A137" s="142" t="s">
        <v>186</v>
      </c>
      <c r="B137" s="34" t="s">
        <v>9</v>
      </c>
      <c r="C137" s="34"/>
      <c r="D137" s="101"/>
      <c r="E137" s="63">
        <v>20</v>
      </c>
      <c r="F137" s="35">
        <f>D137*E137</f>
        <v>0</v>
      </c>
    </row>
    <row r="138" spans="1:6" ht="12.75" customHeight="1" x14ac:dyDescent="0.2">
      <c r="A138" s="58" t="s">
        <v>40</v>
      </c>
      <c r="B138" s="53"/>
      <c r="C138" s="53"/>
      <c r="D138" s="60"/>
      <c r="E138" s="61"/>
      <c r="F138" s="56">
        <f>F136+F131+F137</f>
        <v>0</v>
      </c>
    </row>
    <row r="139" spans="1:6" ht="12.75" customHeight="1" x14ac:dyDescent="0.2">
      <c r="A139" s="129"/>
      <c r="D139" s="12"/>
    </row>
    <row r="140" spans="1:6" ht="12.75" customHeight="1" x14ac:dyDescent="0.2">
      <c r="A140" s="87" t="s">
        <v>45</v>
      </c>
      <c r="B140" s="88" t="s">
        <v>46</v>
      </c>
      <c r="C140" s="89"/>
      <c r="D140" s="95" t="s">
        <v>36</v>
      </c>
      <c r="E140" s="96" t="s">
        <v>86</v>
      </c>
      <c r="F140" s="96" t="s">
        <v>37</v>
      </c>
    </row>
    <row r="141" spans="1:6" ht="12.75" customHeight="1" x14ac:dyDescent="0.2">
      <c r="A141" s="76"/>
      <c r="B141" s="121" t="s">
        <v>111</v>
      </c>
      <c r="C141" s="127"/>
      <c r="D141" s="99"/>
      <c r="E141" s="49">
        <v>65</v>
      </c>
      <c r="F141" s="35">
        <f t="shared" ref="F141:F147" si="4">IF(D141&gt;0,D141*E141,0)</f>
        <v>0</v>
      </c>
    </row>
    <row r="142" spans="1:6" ht="12.75" customHeight="1" x14ac:dyDescent="0.2">
      <c r="A142" s="85"/>
      <c r="B142" s="48" t="s">
        <v>142</v>
      </c>
      <c r="C142" s="64"/>
      <c r="D142" s="99"/>
      <c r="E142" s="49">
        <v>70</v>
      </c>
      <c r="F142" s="35">
        <f t="shared" si="4"/>
        <v>0</v>
      </c>
    </row>
    <row r="143" spans="1:6" ht="12.75" customHeight="1" x14ac:dyDescent="0.2">
      <c r="A143" s="77"/>
      <c r="B143" s="48" t="s">
        <v>112</v>
      </c>
      <c r="C143" s="64"/>
      <c r="D143" s="99"/>
      <c r="E143" s="49">
        <v>80</v>
      </c>
      <c r="F143" s="35">
        <f t="shared" si="4"/>
        <v>0</v>
      </c>
    </row>
    <row r="144" spans="1:6" ht="12.75" customHeight="1" x14ac:dyDescent="0.2">
      <c r="A144" s="65"/>
      <c r="B144" s="48" t="s">
        <v>113</v>
      </c>
      <c r="C144" s="64"/>
      <c r="D144" s="99"/>
      <c r="E144" s="49">
        <v>95</v>
      </c>
      <c r="F144" s="35">
        <f t="shared" si="4"/>
        <v>0</v>
      </c>
    </row>
    <row r="145" spans="1:6" ht="12.75" customHeight="1" x14ac:dyDescent="0.2">
      <c r="A145" s="65"/>
      <c r="B145" s="48" t="s">
        <v>114</v>
      </c>
      <c r="C145" s="64"/>
      <c r="D145" s="99"/>
      <c r="E145" s="49">
        <v>125</v>
      </c>
      <c r="F145" s="35">
        <f t="shared" si="4"/>
        <v>0</v>
      </c>
    </row>
    <row r="146" spans="1:6" ht="12.75" customHeight="1" x14ac:dyDescent="0.2">
      <c r="A146" s="65"/>
      <c r="B146" s="48" t="s">
        <v>115</v>
      </c>
      <c r="C146" s="64"/>
      <c r="D146" s="99"/>
      <c r="E146" s="49">
        <v>150</v>
      </c>
      <c r="F146" s="35">
        <f t="shared" si="4"/>
        <v>0</v>
      </c>
    </row>
    <row r="147" spans="1:6" s="1" customFormat="1" ht="12.75" customHeight="1" x14ac:dyDescent="0.25">
      <c r="A147" s="66"/>
      <c r="B147" s="48" t="s">
        <v>157</v>
      </c>
      <c r="C147" s="64"/>
      <c r="D147" s="99"/>
      <c r="E147" s="49">
        <v>75</v>
      </c>
      <c r="F147" s="35">
        <f t="shared" si="4"/>
        <v>0</v>
      </c>
    </row>
    <row r="148" spans="1:6" ht="12.75" customHeight="1" x14ac:dyDescent="0.2">
      <c r="A148" s="58" t="s">
        <v>116</v>
      </c>
      <c r="B148" s="53"/>
      <c r="C148" s="53"/>
      <c r="D148" s="54"/>
      <c r="E148" s="55"/>
      <c r="F148" s="56">
        <f>SUM(F141:F147)</f>
        <v>0</v>
      </c>
    </row>
    <row r="149" spans="1:6" ht="12.75" customHeight="1" x14ac:dyDescent="0.25">
      <c r="A149" s="65"/>
      <c r="B149" s="1"/>
      <c r="C149" s="1"/>
      <c r="D149" s="1"/>
      <c r="E149" s="1"/>
      <c r="F149" s="1"/>
    </row>
    <row r="150" spans="1:6" ht="12.75" customHeight="1" x14ac:dyDescent="0.2">
      <c r="A150" s="93" t="s">
        <v>47</v>
      </c>
      <c r="B150" s="119" t="s">
        <v>48</v>
      </c>
      <c r="C150" s="120"/>
      <c r="D150" s="95" t="s">
        <v>36</v>
      </c>
      <c r="E150" s="96" t="s">
        <v>86</v>
      </c>
      <c r="F150" s="96" t="s">
        <v>37</v>
      </c>
    </row>
    <row r="151" spans="1:6" ht="12.75" customHeight="1" x14ac:dyDescent="0.2">
      <c r="A151" s="77"/>
      <c r="B151" s="121" t="s">
        <v>175</v>
      </c>
      <c r="C151" s="122"/>
      <c r="D151" s="99"/>
      <c r="E151" s="49">
        <v>5</v>
      </c>
      <c r="F151" s="32">
        <f>D151*E151</f>
        <v>0</v>
      </c>
    </row>
    <row r="152" spans="1:6" ht="12.75" customHeight="1" x14ac:dyDescent="0.25">
      <c r="A152" s="137"/>
      <c r="B152" s="48" t="s">
        <v>176</v>
      </c>
      <c r="C152" s="123"/>
      <c r="D152" s="99"/>
      <c r="E152" s="49">
        <v>10</v>
      </c>
      <c r="F152" s="32">
        <f t="shared" ref="F152:F156" si="5">D152*E152</f>
        <v>0</v>
      </c>
    </row>
    <row r="153" spans="1:6" ht="12.75" customHeight="1" x14ac:dyDescent="0.2">
      <c r="A153" s="77"/>
      <c r="B153" s="48" t="s">
        <v>177</v>
      </c>
      <c r="C153" s="123"/>
      <c r="D153" s="99"/>
      <c r="E153" s="49">
        <v>65</v>
      </c>
      <c r="F153" s="32">
        <f t="shared" si="5"/>
        <v>0</v>
      </c>
    </row>
    <row r="154" spans="1:6" ht="12.75" customHeight="1" x14ac:dyDescent="0.2">
      <c r="A154" s="65"/>
      <c r="B154" s="48" t="s">
        <v>178</v>
      </c>
      <c r="C154" s="123"/>
      <c r="D154" s="99"/>
      <c r="E154" s="49">
        <v>45</v>
      </c>
      <c r="F154" s="32">
        <f t="shared" si="5"/>
        <v>0</v>
      </c>
    </row>
    <row r="155" spans="1:6" ht="12.75" customHeight="1" x14ac:dyDescent="0.2">
      <c r="A155" s="65"/>
      <c r="B155" s="48" t="s">
        <v>189</v>
      </c>
      <c r="C155" s="123"/>
      <c r="D155" s="134"/>
      <c r="E155" s="49">
        <v>13</v>
      </c>
      <c r="F155" s="32">
        <f t="shared" si="5"/>
        <v>0</v>
      </c>
    </row>
    <row r="156" spans="1:6" s="1" customFormat="1" ht="12.75" customHeight="1" x14ac:dyDescent="0.25">
      <c r="A156" s="66"/>
      <c r="B156" s="124" t="s">
        <v>179</v>
      </c>
      <c r="C156" s="131"/>
      <c r="D156" s="99"/>
      <c r="E156" s="49">
        <v>16</v>
      </c>
      <c r="F156" s="32">
        <f t="shared" si="5"/>
        <v>0</v>
      </c>
    </row>
    <row r="157" spans="1:6" ht="12.75" customHeight="1" x14ac:dyDescent="0.2">
      <c r="A157" s="58" t="s">
        <v>117</v>
      </c>
      <c r="B157" s="59"/>
      <c r="C157" s="59"/>
      <c r="D157" s="60"/>
      <c r="E157" s="61"/>
      <c r="F157" s="56">
        <f>SUM(F151:F156)</f>
        <v>0</v>
      </c>
    </row>
    <row r="158" spans="1:6" ht="12.75" customHeight="1" x14ac:dyDescent="0.25">
      <c r="A158" s="65"/>
      <c r="B158" s="1"/>
      <c r="C158" s="1"/>
      <c r="D158" s="1"/>
      <c r="E158" s="1"/>
      <c r="F158" s="1"/>
    </row>
    <row r="159" spans="1:6" ht="12.75" customHeight="1" x14ac:dyDescent="0.2">
      <c r="A159" s="87" t="s">
        <v>49</v>
      </c>
      <c r="B159" s="88" t="s">
        <v>106</v>
      </c>
      <c r="C159" s="89"/>
      <c r="D159" s="31" t="s">
        <v>36</v>
      </c>
      <c r="E159" s="32" t="s">
        <v>86</v>
      </c>
      <c r="F159" s="33" t="s">
        <v>37</v>
      </c>
    </row>
    <row r="160" spans="1:6" ht="12.75" customHeight="1" x14ac:dyDescent="0.2">
      <c r="A160" s="29"/>
      <c r="D160" s="99"/>
      <c r="E160" s="49">
        <v>68</v>
      </c>
      <c r="F160" s="32">
        <f>D160*E160</f>
        <v>0</v>
      </c>
    </row>
    <row r="161" spans="1:6" ht="12.75" customHeight="1" x14ac:dyDescent="0.2">
      <c r="A161" s="58" t="s">
        <v>118</v>
      </c>
      <c r="B161" s="53"/>
      <c r="C161" s="53"/>
      <c r="D161" s="60"/>
      <c r="E161" s="61"/>
      <c r="F161" s="56">
        <f>F160</f>
        <v>0</v>
      </c>
    </row>
    <row r="162" spans="1:6" ht="12.75" customHeight="1" x14ac:dyDescent="0.2">
      <c r="A162" s="75"/>
      <c r="B162" s="75"/>
      <c r="C162" s="48"/>
      <c r="D162" s="72"/>
      <c r="E162" s="73"/>
      <c r="F162" s="74"/>
    </row>
    <row r="163" spans="1:6" ht="12.75" customHeight="1" x14ac:dyDescent="0.2">
      <c r="A163" s="87" t="s">
        <v>27</v>
      </c>
      <c r="B163" s="88" t="s">
        <v>88</v>
      </c>
      <c r="C163" s="89"/>
      <c r="D163" s="90"/>
      <c r="E163" s="91"/>
      <c r="F163" s="92"/>
    </row>
    <row r="164" spans="1:6" ht="12.75" customHeight="1" x14ac:dyDescent="0.2">
      <c r="A164" s="81" t="s">
        <v>34</v>
      </c>
      <c r="B164" s="29"/>
      <c r="C164" s="118"/>
      <c r="D164" s="31" t="s">
        <v>36</v>
      </c>
      <c r="E164" s="32" t="s">
        <v>86</v>
      </c>
      <c r="F164" s="33" t="s">
        <v>37</v>
      </c>
    </row>
    <row r="165" spans="1:6" ht="12.75" customHeight="1" x14ac:dyDescent="0.2">
      <c r="A165" s="148" t="s">
        <v>160</v>
      </c>
      <c r="B165" s="69" t="s">
        <v>143</v>
      </c>
      <c r="C165" s="69" t="s">
        <v>145</v>
      </c>
      <c r="D165" s="99"/>
      <c r="E165" s="78">
        <v>15</v>
      </c>
      <c r="F165" s="35">
        <f>D165*E165</f>
        <v>0</v>
      </c>
    </row>
    <row r="166" spans="1:6" ht="12.75" customHeight="1" x14ac:dyDescent="0.2">
      <c r="A166" s="149"/>
      <c r="B166" s="69" t="s">
        <v>144</v>
      </c>
      <c r="C166" s="69" t="s">
        <v>21</v>
      </c>
      <c r="D166" s="99"/>
      <c r="E166" s="78">
        <v>35</v>
      </c>
      <c r="F166" s="35">
        <f>D166*E166</f>
        <v>0</v>
      </c>
    </row>
    <row r="167" spans="1:6" ht="12.75" customHeight="1" x14ac:dyDescent="0.2">
      <c r="A167" s="149"/>
      <c r="B167" s="69" t="s">
        <v>144</v>
      </c>
      <c r="C167" s="69" t="s">
        <v>22</v>
      </c>
      <c r="D167" s="99"/>
      <c r="E167" s="78">
        <v>60</v>
      </c>
      <c r="F167" s="35">
        <f>D167*E167</f>
        <v>0</v>
      </c>
    </row>
    <row r="168" spans="1:6" ht="12.75" customHeight="1" x14ac:dyDescent="0.2">
      <c r="A168" s="149"/>
      <c r="B168" s="69" t="s">
        <v>144</v>
      </c>
      <c r="C168" s="69" t="s">
        <v>23</v>
      </c>
      <c r="D168" s="100"/>
      <c r="E168" s="79">
        <v>80</v>
      </c>
      <c r="F168" s="35">
        <f>D168*E168</f>
        <v>0</v>
      </c>
    </row>
    <row r="169" spans="1:6" ht="12.75" customHeight="1" x14ac:dyDescent="0.2">
      <c r="A169" s="150"/>
      <c r="B169" s="38" t="s">
        <v>146</v>
      </c>
      <c r="C169" s="80"/>
      <c r="D169" s="40"/>
      <c r="E169" s="41"/>
      <c r="F169" s="42">
        <f>SUM(F165:F168)</f>
        <v>0</v>
      </c>
    </row>
    <row r="170" spans="1:6" ht="12.75" customHeight="1" x14ac:dyDescent="0.2">
      <c r="A170" s="145" t="s">
        <v>18</v>
      </c>
      <c r="B170" s="69" t="s">
        <v>143</v>
      </c>
      <c r="C170" s="69" t="s">
        <v>145</v>
      </c>
      <c r="D170" s="101"/>
      <c r="E170" s="82">
        <v>15</v>
      </c>
      <c r="F170" s="35">
        <f>D170*E170</f>
        <v>0</v>
      </c>
    </row>
    <row r="171" spans="1:6" ht="12.75" customHeight="1" x14ac:dyDescent="0.2">
      <c r="A171" s="146"/>
      <c r="B171" s="69" t="s">
        <v>144</v>
      </c>
      <c r="C171" s="69" t="s">
        <v>21</v>
      </c>
      <c r="D171" s="99"/>
      <c r="E171" s="83">
        <v>30</v>
      </c>
      <c r="F171" s="35">
        <f>D171*E171</f>
        <v>0</v>
      </c>
    </row>
    <row r="172" spans="1:6" ht="12.75" customHeight="1" x14ac:dyDescent="0.2">
      <c r="A172" s="146"/>
      <c r="B172" s="69" t="s">
        <v>144</v>
      </c>
      <c r="C172" s="69" t="s">
        <v>22</v>
      </c>
      <c r="D172" s="99"/>
      <c r="E172" s="83">
        <v>50</v>
      </c>
      <c r="F172" s="35">
        <f>D172*E172</f>
        <v>0</v>
      </c>
    </row>
    <row r="173" spans="1:6" ht="12.75" customHeight="1" x14ac:dyDescent="0.2">
      <c r="A173" s="146"/>
      <c r="B173" s="69" t="s">
        <v>144</v>
      </c>
      <c r="C173" s="69" t="s">
        <v>23</v>
      </c>
      <c r="D173" s="100"/>
      <c r="E173" s="84">
        <v>70</v>
      </c>
      <c r="F173" s="35">
        <f>D173*E173</f>
        <v>0</v>
      </c>
    </row>
    <row r="174" spans="1:6" ht="12.75" customHeight="1" x14ac:dyDescent="0.2">
      <c r="A174" s="146"/>
      <c r="B174" s="38" t="s">
        <v>147</v>
      </c>
      <c r="C174" s="80"/>
      <c r="D174" s="40"/>
      <c r="E174" s="41"/>
      <c r="F174" s="42">
        <f>SUM(F170:F173)</f>
        <v>0</v>
      </c>
    </row>
    <row r="175" spans="1:6" ht="12.75" customHeight="1" x14ac:dyDescent="0.2">
      <c r="A175" s="145" t="s">
        <v>20</v>
      </c>
      <c r="B175" s="125" t="s">
        <v>143</v>
      </c>
      <c r="C175" s="125" t="s">
        <v>145</v>
      </c>
      <c r="D175" s="101"/>
      <c r="E175" s="82">
        <v>15</v>
      </c>
      <c r="F175" s="35">
        <f>D175*E175</f>
        <v>0</v>
      </c>
    </row>
    <row r="176" spans="1:6" ht="12.75" customHeight="1" x14ac:dyDescent="0.2">
      <c r="A176" s="146"/>
      <c r="B176" s="125" t="s">
        <v>144</v>
      </c>
      <c r="C176" s="125" t="s">
        <v>21</v>
      </c>
      <c r="D176" s="99"/>
      <c r="E176" s="83">
        <v>25</v>
      </c>
      <c r="F176" s="35">
        <f>D176*E176</f>
        <v>0</v>
      </c>
    </row>
    <row r="177" spans="1:6" ht="12.75" customHeight="1" x14ac:dyDescent="0.2">
      <c r="A177" s="146"/>
      <c r="B177" s="125" t="s">
        <v>144</v>
      </c>
      <c r="C177" s="125" t="s">
        <v>22</v>
      </c>
      <c r="D177" s="99"/>
      <c r="E177" s="83">
        <v>40</v>
      </c>
      <c r="F177" s="35">
        <f>D177*E177</f>
        <v>0</v>
      </c>
    </row>
    <row r="178" spans="1:6" ht="12.75" customHeight="1" x14ac:dyDescent="0.2">
      <c r="A178" s="146"/>
      <c r="B178" s="125" t="s">
        <v>144</v>
      </c>
      <c r="C178" s="125" t="s">
        <v>23</v>
      </c>
      <c r="D178" s="100"/>
      <c r="E178" s="84">
        <v>60</v>
      </c>
      <c r="F178" s="35">
        <f>D178*E178</f>
        <v>0</v>
      </c>
    </row>
    <row r="179" spans="1:6" ht="12.75" customHeight="1" x14ac:dyDescent="0.2">
      <c r="A179" s="147"/>
      <c r="B179" s="38" t="s">
        <v>148</v>
      </c>
      <c r="C179" s="80"/>
      <c r="D179" s="40"/>
      <c r="E179" s="41"/>
      <c r="F179" s="42">
        <f>SUM(F175:F178)</f>
        <v>0</v>
      </c>
    </row>
    <row r="180" spans="1:6" ht="12.75" customHeight="1" x14ac:dyDescent="0.2">
      <c r="A180" s="43" t="s">
        <v>156</v>
      </c>
      <c r="B180" s="29"/>
      <c r="C180" s="118"/>
      <c r="D180" s="31" t="s">
        <v>36</v>
      </c>
      <c r="E180" s="32" t="s">
        <v>86</v>
      </c>
      <c r="F180" s="33" t="s">
        <v>37</v>
      </c>
    </row>
    <row r="181" spans="1:6" ht="12.75" customHeight="1" x14ac:dyDescent="0.2">
      <c r="A181" s="151" t="s">
        <v>160</v>
      </c>
      <c r="B181" s="69" t="s">
        <v>14</v>
      </c>
      <c r="C181" s="69" t="s">
        <v>152</v>
      </c>
      <c r="D181" s="99"/>
      <c r="E181" s="78">
        <v>40</v>
      </c>
      <c r="F181" s="35">
        <f t="shared" ref="F181:F184" si="6">D181*E181</f>
        <v>0</v>
      </c>
    </row>
    <row r="182" spans="1:6" ht="12.75" customHeight="1" x14ac:dyDescent="0.2">
      <c r="A182" s="152"/>
      <c r="B182" s="69" t="s">
        <v>15</v>
      </c>
      <c r="C182" s="69" t="s">
        <v>153</v>
      </c>
      <c r="D182" s="99"/>
      <c r="E182" s="78">
        <v>175</v>
      </c>
      <c r="F182" s="35">
        <f t="shared" si="6"/>
        <v>0</v>
      </c>
    </row>
    <row r="183" spans="1:6" ht="12.75" customHeight="1" x14ac:dyDescent="0.2">
      <c r="A183" s="152"/>
      <c r="B183" s="69" t="s">
        <v>16</v>
      </c>
      <c r="C183" s="69" t="s">
        <v>152</v>
      </c>
      <c r="D183" s="99"/>
      <c r="E183" s="78">
        <v>340</v>
      </c>
      <c r="F183" s="35">
        <f t="shared" si="6"/>
        <v>0</v>
      </c>
    </row>
    <row r="184" spans="1:6" ht="12.75" customHeight="1" x14ac:dyDescent="0.2">
      <c r="A184" s="152"/>
      <c r="B184" s="69" t="s">
        <v>17</v>
      </c>
      <c r="C184" s="69" t="s">
        <v>153</v>
      </c>
      <c r="D184" s="100"/>
      <c r="E184" s="79">
        <v>660</v>
      </c>
      <c r="F184" s="35">
        <f t="shared" si="6"/>
        <v>0</v>
      </c>
    </row>
    <row r="185" spans="1:6" ht="12.75" customHeight="1" x14ac:dyDescent="0.2">
      <c r="A185" s="152"/>
      <c r="B185" s="38" t="s">
        <v>149</v>
      </c>
      <c r="C185" s="80"/>
      <c r="D185" s="40"/>
      <c r="E185" s="41"/>
      <c r="F185" s="42">
        <f>SUM(F181:F184)</f>
        <v>0</v>
      </c>
    </row>
    <row r="186" spans="1:6" ht="12.75" customHeight="1" x14ac:dyDescent="0.2">
      <c r="A186" s="145" t="s">
        <v>18</v>
      </c>
      <c r="B186" s="69" t="s">
        <v>14</v>
      </c>
      <c r="C186" s="69" t="s">
        <v>152</v>
      </c>
      <c r="D186" s="101"/>
      <c r="E186" s="82">
        <v>30</v>
      </c>
      <c r="F186" s="35">
        <f t="shared" ref="F186:F193" si="7">D186*E186</f>
        <v>0</v>
      </c>
    </row>
    <row r="187" spans="1:6" ht="12.75" customHeight="1" x14ac:dyDescent="0.2">
      <c r="A187" s="146"/>
      <c r="B187" s="69" t="s">
        <v>15</v>
      </c>
      <c r="C187" s="69" t="s">
        <v>153</v>
      </c>
      <c r="D187" s="99"/>
      <c r="E187" s="83">
        <v>125</v>
      </c>
      <c r="F187" s="35">
        <f t="shared" si="7"/>
        <v>0</v>
      </c>
    </row>
    <row r="188" spans="1:6" ht="12.75" customHeight="1" x14ac:dyDescent="0.2">
      <c r="A188" s="146"/>
      <c r="B188" s="69" t="s">
        <v>16</v>
      </c>
      <c r="C188" s="69" t="s">
        <v>152</v>
      </c>
      <c r="D188" s="99"/>
      <c r="E188" s="83">
        <v>240</v>
      </c>
      <c r="F188" s="35">
        <f t="shared" si="7"/>
        <v>0</v>
      </c>
    </row>
    <row r="189" spans="1:6" ht="12.75" customHeight="1" x14ac:dyDescent="0.2">
      <c r="A189" s="146"/>
      <c r="B189" s="69" t="s">
        <v>17</v>
      </c>
      <c r="C189" s="69" t="s">
        <v>153</v>
      </c>
      <c r="D189" s="100"/>
      <c r="E189" s="84">
        <v>460</v>
      </c>
      <c r="F189" s="35">
        <f t="shared" si="7"/>
        <v>0</v>
      </c>
    </row>
    <row r="190" spans="1:6" ht="12.75" customHeight="1" x14ac:dyDescent="0.2">
      <c r="A190" s="146"/>
      <c r="B190" s="69" t="s">
        <v>14</v>
      </c>
      <c r="C190" s="69" t="s">
        <v>154</v>
      </c>
      <c r="D190" s="99"/>
      <c r="E190" s="126">
        <v>40</v>
      </c>
      <c r="F190" s="35">
        <f t="shared" si="7"/>
        <v>0</v>
      </c>
    </row>
    <row r="191" spans="1:6" ht="12.75" customHeight="1" x14ac:dyDescent="0.2">
      <c r="A191" s="146"/>
      <c r="B191" s="69" t="s">
        <v>15</v>
      </c>
      <c r="C191" s="69" t="s">
        <v>154</v>
      </c>
      <c r="D191" s="99"/>
      <c r="E191" s="126">
        <v>175</v>
      </c>
      <c r="F191" s="35">
        <f t="shared" si="7"/>
        <v>0</v>
      </c>
    </row>
    <row r="192" spans="1:6" ht="12.75" customHeight="1" x14ac:dyDescent="0.2">
      <c r="A192" s="146"/>
      <c r="B192" s="69" t="s">
        <v>16</v>
      </c>
      <c r="C192" s="69" t="s">
        <v>155</v>
      </c>
      <c r="D192" s="99"/>
      <c r="E192" s="126">
        <v>330</v>
      </c>
      <c r="F192" s="35">
        <f t="shared" si="7"/>
        <v>0</v>
      </c>
    </row>
    <row r="193" spans="1:6" ht="12.75" customHeight="1" x14ac:dyDescent="0.2">
      <c r="A193" s="146"/>
      <c r="B193" s="69" t="s">
        <v>17</v>
      </c>
      <c r="C193" s="69" t="s">
        <v>155</v>
      </c>
      <c r="D193" s="99"/>
      <c r="E193" s="126">
        <v>620</v>
      </c>
      <c r="F193" s="35">
        <f t="shared" si="7"/>
        <v>0</v>
      </c>
    </row>
    <row r="194" spans="1:6" ht="12.75" customHeight="1" x14ac:dyDescent="0.2">
      <c r="A194" s="147"/>
      <c r="B194" s="38" t="s">
        <v>150</v>
      </c>
      <c r="C194" s="80"/>
      <c r="D194" s="40"/>
      <c r="E194" s="41"/>
      <c r="F194" s="42">
        <f>SUM(F186:F193)</f>
        <v>0</v>
      </c>
    </row>
    <row r="195" spans="1:6" ht="12.75" customHeight="1" x14ac:dyDescent="0.2">
      <c r="A195" s="145" t="s">
        <v>20</v>
      </c>
      <c r="B195" s="69" t="s">
        <v>14</v>
      </c>
      <c r="C195" s="69" t="s">
        <v>152</v>
      </c>
      <c r="D195" s="101"/>
      <c r="E195" s="82">
        <v>20</v>
      </c>
      <c r="F195" s="35">
        <f t="shared" ref="F195:F202" si="8">D195*E195</f>
        <v>0</v>
      </c>
    </row>
    <row r="196" spans="1:6" ht="12.75" customHeight="1" x14ac:dyDescent="0.2">
      <c r="A196" s="146"/>
      <c r="B196" s="69" t="s">
        <v>15</v>
      </c>
      <c r="C196" s="69" t="s">
        <v>153</v>
      </c>
      <c r="D196" s="99"/>
      <c r="E196" s="83">
        <v>95</v>
      </c>
      <c r="F196" s="35">
        <f t="shared" si="8"/>
        <v>0</v>
      </c>
    </row>
    <row r="197" spans="1:6" ht="12.75" customHeight="1" x14ac:dyDescent="0.2">
      <c r="A197" s="146"/>
      <c r="B197" s="69" t="s">
        <v>16</v>
      </c>
      <c r="C197" s="69" t="s">
        <v>152</v>
      </c>
      <c r="D197" s="99"/>
      <c r="E197" s="83">
        <v>180</v>
      </c>
      <c r="F197" s="35">
        <f t="shared" si="8"/>
        <v>0</v>
      </c>
    </row>
    <row r="198" spans="1:6" ht="12.75" customHeight="1" x14ac:dyDescent="0.2">
      <c r="A198" s="146"/>
      <c r="B198" s="69" t="s">
        <v>17</v>
      </c>
      <c r="C198" s="69" t="s">
        <v>153</v>
      </c>
      <c r="D198" s="100"/>
      <c r="E198" s="84">
        <v>340</v>
      </c>
      <c r="F198" s="35">
        <f t="shared" si="8"/>
        <v>0</v>
      </c>
    </row>
    <row r="199" spans="1:6" ht="12.75" customHeight="1" x14ac:dyDescent="0.2">
      <c r="A199" s="146"/>
      <c r="B199" s="69" t="s">
        <v>14</v>
      </c>
      <c r="C199" s="69" t="s">
        <v>154</v>
      </c>
      <c r="D199" s="99"/>
      <c r="E199" s="126">
        <v>30</v>
      </c>
      <c r="F199" s="35">
        <f t="shared" si="8"/>
        <v>0</v>
      </c>
    </row>
    <row r="200" spans="1:6" ht="12.75" customHeight="1" x14ac:dyDescent="0.2">
      <c r="A200" s="146"/>
      <c r="B200" s="69" t="s">
        <v>15</v>
      </c>
      <c r="C200" s="69" t="s">
        <v>154</v>
      </c>
      <c r="D200" s="99"/>
      <c r="E200" s="126">
        <v>140</v>
      </c>
      <c r="F200" s="35">
        <f t="shared" si="8"/>
        <v>0</v>
      </c>
    </row>
    <row r="201" spans="1:6" ht="12.75" customHeight="1" x14ac:dyDescent="0.2">
      <c r="A201" s="146"/>
      <c r="B201" s="69" t="s">
        <v>16</v>
      </c>
      <c r="C201" s="69" t="s">
        <v>155</v>
      </c>
      <c r="D201" s="99"/>
      <c r="E201" s="126">
        <v>260</v>
      </c>
      <c r="F201" s="35">
        <f t="shared" si="8"/>
        <v>0</v>
      </c>
    </row>
    <row r="202" spans="1:6" ht="12.75" customHeight="1" x14ac:dyDescent="0.2">
      <c r="A202" s="146"/>
      <c r="B202" s="69" t="s">
        <v>17</v>
      </c>
      <c r="C202" s="69" t="s">
        <v>155</v>
      </c>
      <c r="D202" s="99"/>
      <c r="E202" s="126">
        <v>480</v>
      </c>
      <c r="F202" s="35">
        <f t="shared" si="8"/>
        <v>0</v>
      </c>
    </row>
    <row r="203" spans="1:6" ht="12.75" customHeight="1" x14ac:dyDescent="0.2">
      <c r="A203" s="147"/>
      <c r="B203" s="38" t="s">
        <v>151</v>
      </c>
      <c r="C203" s="80"/>
      <c r="D203" s="40"/>
      <c r="E203" s="41"/>
      <c r="F203" s="42">
        <f>SUM(F195:F202)</f>
        <v>0</v>
      </c>
    </row>
    <row r="204" spans="1:6" ht="12.75" customHeight="1" x14ac:dyDescent="0.2">
      <c r="A204" s="43" t="s">
        <v>180</v>
      </c>
      <c r="B204" s="29"/>
      <c r="C204" s="128"/>
      <c r="D204" s="31" t="s">
        <v>36</v>
      </c>
      <c r="E204" s="32" t="s">
        <v>86</v>
      </c>
      <c r="F204" s="33" t="s">
        <v>37</v>
      </c>
    </row>
    <row r="205" spans="1:6" ht="12.75" customHeight="1" x14ac:dyDescent="0.2">
      <c r="A205" s="138"/>
      <c r="B205" s="130" t="s">
        <v>181</v>
      </c>
      <c r="C205" s="133"/>
      <c r="D205" s="101"/>
      <c r="E205" s="135">
        <v>55</v>
      </c>
      <c r="F205" s="136">
        <f>D205*E205</f>
        <v>0</v>
      </c>
    </row>
    <row r="206" spans="1:6" ht="12.75" customHeight="1" x14ac:dyDescent="0.2">
      <c r="A206" s="139"/>
      <c r="B206" s="130" t="s">
        <v>182</v>
      </c>
      <c r="C206" s="133"/>
      <c r="D206" s="101"/>
      <c r="E206" s="135">
        <v>0</v>
      </c>
      <c r="F206" s="136">
        <f>D206*E206</f>
        <v>0</v>
      </c>
    </row>
    <row r="207" spans="1:6" ht="12.75" customHeight="1" x14ac:dyDescent="0.2">
      <c r="A207" s="140"/>
      <c r="B207" s="38" t="s">
        <v>183</v>
      </c>
      <c r="C207" s="80"/>
      <c r="D207" s="40"/>
      <c r="E207" s="41"/>
      <c r="F207" s="42">
        <f>SUM(F205:F206)</f>
        <v>0</v>
      </c>
    </row>
    <row r="208" spans="1:6" ht="12.75" customHeight="1" x14ac:dyDescent="0.2">
      <c r="A208" s="58" t="s">
        <v>80</v>
      </c>
      <c r="B208" s="59"/>
      <c r="C208" s="59"/>
      <c r="D208" s="60"/>
      <c r="E208" s="61"/>
      <c r="F208" s="56">
        <f>F169+F174+F179+F185+F194+F203+F207</f>
        <v>0</v>
      </c>
    </row>
    <row r="209" spans="1:6" ht="12.75" customHeight="1" x14ac:dyDescent="0.2">
      <c r="A209" s="132"/>
      <c r="B209" s="75"/>
      <c r="C209" s="64"/>
      <c r="D209" s="72"/>
      <c r="E209" s="73"/>
      <c r="F209" s="74"/>
    </row>
    <row r="210" spans="1:6" ht="12.75" customHeight="1" x14ac:dyDescent="0.2">
      <c r="A210" s="93" t="s">
        <v>25</v>
      </c>
      <c r="B210" s="88" t="s">
        <v>6</v>
      </c>
      <c r="C210" s="94"/>
      <c r="D210" s="95" t="s">
        <v>36</v>
      </c>
      <c r="E210" s="96" t="s">
        <v>86</v>
      </c>
      <c r="F210" s="96" t="s">
        <v>37</v>
      </c>
    </row>
    <row r="211" spans="1:6" ht="12.75" customHeight="1" x14ac:dyDescent="0.2">
      <c r="A211" s="77"/>
      <c r="B211" s="34" t="s">
        <v>7</v>
      </c>
      <c r="C211" s="104"/>
      <c r="D211" s="99"/>
      <c r="E211" s="35">
        <v>30</v>
      </c>
      <c r="F211" s="35">
        <f t="shared" ref="F211" si="9">D211*E211</f>
        <v>0</v>
      </c>
    </row>
    <row r="212" spans="1:6" ht="12.75" customHeight="1" x14ac:dyDescent="0.2">
      <c r="A212" s="141"/>
      <c r="B212" s="34" t="s">
        <v>8</v>
      </c>
      <c r="C212" s="34"/>
      <c r="D212" s="99"/>
      <c r="E212" s="35">
        <v>55</v>
      </c>
      <c r="F212" s="57">
        <f>D212*E212</f>
        <v>0</v>
      </c>
    </row>
    <row r="213" spans="1:6" x14ac:dyDescent="0.2">
      <c r="A213" s="52" t="s">
        <v>79</v>
      </c>
      <c r="B213" s="53"/>
      <c r="C213" s="53"/>
      <c r="D213" s="54"/>
      <c r="E213" s="55"/>
      <c r="F213" s="56">
        <f>SUM(F211:F212)</f>
        <v>0</v>
      </c>
    </row>
    <row r="214" spans="1:6" ht="12.75" customHeight="1" x14ac:dyDescent="0.2">
      <c r="A214" s="77"/>
      <c r="B214" s="75"/>
      <c r="C214" s="75"/>
      <c r="D214" s="72"/>
      <c r="E214" s="73"/>
      <c r="F214" s="74"/>
    </row>
    <row r="215" spans="1:6" x14ac:dyDescent="0.2">
      <c r="A215" s="93" t="s">
        <v>56</v>
      </c>
      <c r="B215" s="88" t="s">
        <v>57</v>
      </c>
      <c r="C215" s="94"/>
      <c r="D215" s="95" t="s">
        <v>36</v>
      </c>
      <c r="E215" s="96" t="s">
        <v>86</v>
      </c>
      <c r="F215" s="96" t="s">
        <v>37</v>
      </c>
    </row>
    <row r="216" spans="1:6" x14ac:dyDescent="0.2">
      <c r="B216" s="48" t="s">
        <v>184</v>
      </c>
      <c r="C216" s="48"/>
      <c r="D216" s="99"/>
      <c r="E216" s="49">
        <v>0</v>
      </c>
      <c r="F216" s="35">
        <f>D216*E216</f>
        <v>0</v>
      </c>
    </row>
    <row r="217" spans="1:6" s="97" customFormat="1" ht="15" x14ac:dyDescent="0.2">
      <c r="A217" s="52" t="s">
        <v>79</v>
      </c>
      <c r="B217" s="53"/>
      <c r="C217" s="53"/>
      <c r="D217" s="54"/>
      <c r="E217" s="55"/>
      <c r="F217" s="56">
        <f>F216</f>
        <v>0</v>
      </c>
    </row>
    <row r="218" spans="1:6" x14ac:dyDescent="0.2">
      <c r="A218" s="85"/>
      <c r="D218" s="12"/>
    </row>
    <row r="219" spans="1:6" ht="15.75" x14ac:dyDescent="0.25">
      <c r="A219" s="3" t="s">
        <v>87</v>
      </c>
      <c r="B219" s="4"/>
      <c r="C219" s="4"/>
      <c r="D219" s="5"/>
      <c r="E219" s="6"/>
      <c r="F219" s="7">
        <f>F217+F213+F208+F161+F157+F148+F138+F120+F111+F100+F84+F77+F69+F62+F55+F113+F124</f>
        <v>0</v>
      </c>
    </row>
    <row r="222" spans="1:6" ht="15" x14ac:dyDescent="0.2">
      <c r="A222" s="97"/>
    </row>
  </sheetData>
  <sheetProtection algorithmName="SHA-512" hashValue="+PLb+GC8AzulbmVCoeigGB4NQhTk1OuMbLG8Cg0x/HRw11vw/Pf7hg3SLODFCwsKUgAnkLJKyrkhWNkq1A+gPw==" saltValue="y09Uf41b0v1LVMFo2wZ0dQ==" spinCount="100000" sheet="1" objects="1" scenarios="1"/>
  <mergeCells count="46">
    <mergeCell ref="C13:D13"/>
    <mergeCell ref="A72:A76"/>
    <mergeCell ref="A127:A131"/>
    <mergeCell ref="A132:A136"/>
    <mergeCell ref="A39:F39"/>
    <mergeCell ref="A44:A48"/>
    <mergeCell ref="A50:A54"/>
    <mergeCell ref="A58:A61"/>
    <mergeCell ref="A65:A68"/>
    <mergeCell ref="C33:D33"/>
    <mergeCell ref="C34:D34"/>
    <mergeCell ref="C35:D35"/>
    <mergeCell ref="C36:D36"/>
    <mergeCell ref="B37:D37"/>
    <mergeCell ref="C25:D25"/>
    <mergeCell ref="B28:D28"/>
    <mergeCell ref="C32:D32"/>
    <mergeCell ref="C27:D27"/>
    <mergeCell ref="B26:D26"/>
    <mergeCell ref="C19:D19"/>
    <mergeCell ref="C20:D20"/>
    <mergeCell ref="C21:D21"/>
    <mergeCell ref="C22:D22"/>
    <mergeCell ref="C23:D23"/>
    <mergeCell ref="C24:D24"/>
    <mergeCell ref="C14:D14"/>
    <mergeCell ref="C15:D15"/>
    <mergeCell ref="C16:D16"/>
    <mergeCell ref="C17:D17"/>
    <mergeCell ref="C18:D18"/>
    <mergeCell ref="C8:D8"/>
    <mergeCell ref="C9:D9"/>
    <mergeCell ref="C10:D10"/>
    <mergeCell ref="C11:D11"/>
    <mergeCell ref="C12:D12"/>
    <mergeCell ref="B1:E1"/>
    <mergeCell ref="B2:E2"/>
    <mergeCell ref="B4:E4"/>
    <mergeCell ref="B5:E5"/>
    <mergeCell ref="C6:E6"/>
    <mergeCell ref="A186:A194"/>
    <mergeCell ref="A195:A203"/>
    <mergeCell ref="A165:A169"/>
    <mergeCell ref="A170:A174"/>
    <mergeCell ref="A175:A179"/>
    <mergeCell ref="A181:A185"/>
  </mergeCells>
  <printOptions horizontalCentered="1" verticalCentered="1"/>
  <pageMargins left="0.7" right="0.7" top="0.25" bottom="0.5" header="0.3" footer="0.1"/>
  <pageSetup fitToHeight="0" orientation="portrait" r:id="rId1"/>
  <headerFooter>
    <oddFooter>&amp;C&amp;A Page &amp;P</oddFooter>
  </headerFooter>
  <rowBreaks count="4" manualBreakCount="4">
    <brk id="38" max="16383" man="1"/>
    <brk id="85" max="5" man="1"/>
    <brk id="149" max="5" man="1"/>
    <brk id="203" max="5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2"/>
  <sheetViews>
    <sheetView view="pageBreakPreview" topLeftCell="A91" zoomScale="110" zoomScaleNormal="125" zoomScaleSheetLayoutView="110" zoomScalePageLayoutView="150" workbookViewId="0">
      <selection activeCell="B113" sqref="B113"/>
    </sheetView>
  </sheetViews>
  <sheetFormatPr defaultColWidth="8.85546875" defaultRowHeight="12.75" x14ac:dyDescent="0.2"/>
  <cols>
    <col min="1" max="1" width="8.140625" style="12" customWidth="1"/>
    <col min="2" max="2" width="15.28515625" style="12" customWidth="1"/>
    <col min="3" max="3" width="14" style="12" bestFit="1" customWidth="1"/>
    <col min="4" max="4" width="11.42578125" style="21" customWidth="1"/>
    <col min="5" max="5" width="13.28515625" style="12" customWidth="1"/>
    <col min="6" max="6" width="14.28515625" style="12" customWidth="1"/>
    <col min="7" max="7" width="30" style="12" bestFit="1" customWidth="1"/>
    <col min="8" max="8" width="8.85546875" style="12"/>
    <col min="9" max="9" width="8.140625" style="12" bestFit="1" customWidth="1"/>
    <col min="10" max="16384" width="8.85546875" style="12"/>
  </cols>
  <sheetData>
    <row r="1" spans="1:5" s="2" customFormat="1" ht="18" x14ac:dyDescent="0.25">
      <c r="B1" s="153" t="s">
        <v>72</v>
      </c>
      <c r="C1" s="153"/>
      <c r="D1" s="153"/>
      <c r="E1" s="153"/>
    </row>
    <row r="2" spans="1:5" s="2" customFormat="1" ht="18" x14ac:dyDescent="0.25">
      <c r="B2" s="153" t="s">
        <v>73</v>
      </c>
      <c r="C2" s="153"/>
      <c r="D2" s="153"/>
      <c r="E2" s="153"/>
    </row>
    <row r="3" spans="1:5" s="8" customFormat="1" x14ac:dyDescent="0.25">
      <c r="E3" s="9"/>
    </row>
    <row r="4" spans="1:5" s="8" customFormat="1" x14ac:dyDescent="0.25">
      <c r="B4" s="154" t="s">
        <v>109</v>
      </c>
      <c r="C4" s="155"/>
      <c r="D4" s="155"/>
      <c r="E4" s="156"/>
    </row>
    <row r="5" spans="1:5" s="10" customFormat="1" x14ac:dyDescent="0.2">
      <c r="B5" s="157" t="s">
        <v>169</v>
      </c>
      <c r="C5" s="158"/>
      <c r="D5" s="158"/>
      <c r="E5" s="159"/>
    </row>
    <row r="6" spans="1:5" x14ac:dyDescent="0.2">
      <c r="A6" s="11"/>
      <c r="B6" s="106" t="s">
        <v>94</v>
      </c>
      <c r="C6" s="160" t="s">
        <v>130</v>
      </c>
      <c r="D6" s="160"/>
      <c r="E6" s="160"/>
    </row>
    <row r="7" spans="1:5" s="8" customFormat="1" x14ac:dyDescent="0.25">
      <c r="E7" s="9"/>
    </row>
    <row r="8" spans="1:5" x14ac:dyDescent="0.2">
      <c r="B8" s="13" t="s">
        <v>74</v>
      </c>
      <c r="C8" s="161" t="s">
        <v>75</v>
      </c>
      <c r="D8" s="162"/>
      <c r="E8" s="14" t="s">
        <v>76</v>
      </c>
    </row>
    <row r="9" spans="1:5" x14ac:dyDescent="0.2">
      <c r="B9" s="15" t="s">
        <v>28</v>
      </c>
      <c r="C9" s="163" t="s">
        <v>42</v>
      </c>
      <c r="D9" s="164"/>
      <c r="E9" s="16">
        <f>F62</f>
        <v>0</v>
      </c>
    </row>
    <row r="10" spans="1:5" x14ac:dyDescent="0.2">
      <c r="B10" s="15" t="s">
        <v>45</v>
      </c>
      <c r="C10" s="163" t="s">
        <v>46</v>
      </c>
      <c r="D10" s="164"/>
      <c r="E10" s="16">
        <f>F148</f>
        <v>0</v>
      </c>
    </row>
    <row r="11" spans="1:5" x14ac:dyDescent="0.2">
      <c r="B11" s="15" t="s">
        <v>47</v>
      </c>
      <c r="C11" s="163" t="s">
        <v>48</v>
      </c>
      <c r="D11" s="164"/>
      <c r="E11" s="16">
        <f>F157</f>
        <v>0</v>
      </c>
    </row>
    <row r="12" spans="1:5" x14ac:dyDescent="0.2">
      <c r="B12" s="15" t="s">
        <v>49</v>
      </c>
      <c r="C12" s="163" t="s">
        <v>51</v>
      </c>
      <c r="D12" s="164"/>
      <c r="E12" s="16">
        <f>F160</f>
        <v>0</v>
      </c>
    </row>
    <row r="13" spans="1:5" x14ac:dyDescent="0.2">
      <c r="B13" s="15" t="s">
        <v>163</v>
      </c>
      <c r="C13" s="163" t="s">
        <v>168</v>
      </c>
      <c r="D13" s="164"/>
      <c r="E13" s="16">
        <f>F111</f>
        <v>0</v>
      </c>
    </row>
    <row r="14" spans="1:5" x14ac:dyDescent="0.2">
      <c r="B14" s="15" t="s">
        <v>24</v>
      </c>
      <c r="C14" s="163" t="s">
        <v>52</v>
      </c>
      <c r="D14" s="164"/>
      <c r="E14" s="16">
        <f>F84</f>
        <v>0</v>
      </c>
    </row>
    <row r="15" spans="1:5" x14ac:dyDescent="0.2">
      <c r="B15" s="15" t="s">
        <v>29</v>
      </c>
      <c r="C15" s="163" t="s">
        <v>53</v>
      </c>
      <c r="D15" s="164"/>
      <c r="E15" s="16">
        <f>F55</f>
        <v>0</v>
      </c>
    </row>
    <row r="16" spans="1:5" x14ac:dyDescent="0.2">
      <c r="B16" s="15" t="s">
        <v>54</v>
      </c>
      <c r="C16" s="163" t="s">
        <v>55</v>
      </c>
      <c r="D16" s="164"/>
      <c r="E16" s="17">
        <f>F77</f>
        <v>0</v>
      </c>
    </row>
    <row r="17" spans="2:5" x14ac:dyDescent="0.2">
      <c r="B17" s="15" t="s">
        <v>56</v>
      </c>
      <c r="C17" s="163" t="s">
        <v>57</v>
      </c>
      <c r="D17" s="164"/>
      <c r="E17" s="16">
        <f>F217</f>
        <v>0</v>
      </c>
    </row>
    <row r="18" spans="2:5" x14ac:dyDescent="0.2">
      <c r="B18" s="15" t="s">
        <v>25</v>
      </c>
      <c r="C18" s="163" t="s">
        <v>58</v>
      </c>
      <c r="D18" s="164"/>
      <c r="E18" s="16">
        <f>F213</f>
        <v>0</v>
      </c>
    </row>
    <row r="19" spans="2:5" x14ac:dyDescent="0.2">
      <c r="B19" s="15" t="s">
        <v>59</v>
      </c>
      <c r="C19" s="163" t="s">
        <v>60</v>
      </c>
      <c r="D19" s="164"/>
      <c r="E19" s="16">
        <f>F69</f>
        <v>0</v>
      </c>
    </row>
    <row r="20" spans="2:5" x14ac:dyDescent="0.2">
      <c r="B20" s="15" t="s">
        <v>31</v>
      </c>
      <c r="C20" s="163" t="s">
        <v>61</v>
      </c>
      <c r="D20" s="164"/>
      <c r="E20" s="16">
        <f>F100</f>
        <v>0</v>
      </c>
    </row>
    <row r="21" spans="2:5" x14ac:dyDescent="0.2">
      <c r="B21" s="15" t="s">
        <v>62</v>
      </c>
      <c r="C21" s="163" t="s">
        <v>65</v>
      </c>
      <c r="D21" s="164"/>
      <c r="E21" s="16">
        <f>F120</f>
        <v>0</v>
      </c>
    </row>
    <row r="22" spans="2:5" x14ac:dyDescent="0.2">
      <c r="B22" s="15" t="s">
        <v>27</v>
      </c>
      <c r="C22" s="163" t="s">
        <v>110</v>
      </c>
      <c r="D22" s="164"/>
      <c r="E22" s="16">
        <f>F208</f>
        <v>0</v>
      </c>
    </row>
    <row r="23" spans="2:5" x14ac:dyDescent="0.2">
      <c r="B23" s="15" t="s">
        <v>30</v>
      </c>
      <c r="C23" s="163" t="s">
        <v>63</v>
      </c>
      <c r="D23" s="164"/>
      <c r="E23" s="16">
        <f>F138</f>
        <v>0</v>
      </c>
    </row>
    <row r="24" spans="2:5" x14ac:dyDescent="0.2">
      <c r="B24" s="15" t="s">
        <v>190</v>
      </c>
      <c r="C24" s="163" t="s">
        <v>105</v>
      </c>
      <c r="D24" s="164"/>
      <c r="E24" s="16">
        <f>F124</f>
        <v>0</v>
      </c>
    </row>
    <row r="25" spans="2:5" x14ac:dyDescent="0.2">
      <c r="B25" s="15" t="s">
        <v>33</v>
      </c>
      <c r="C25" s="163" t="s">
        <v>64</v>
      </c>
      <c r="D25" s="164"/>
      <c r="E25" s="16">
        <f>F113</f>
        <v>0</v>
      </c>
    </row>
    <row r="26" spans="2:5" x14ac:dyDescent="0.2">
      <c r="B26" s="165" t="s">
        <v>119</v>
      </c>
      <c r="C26" s="166"/>
      <c r="D26" s="167"/>
      <c r="E26" s="105">
        <f>SUM(E9:E25)</f>
        <v>0</v>
      </c>
    </row>
    <row r="27" spans="2:5" x14ac:dyDescent="0.2">
      <c r="B27" s="15" t="s">
        <v>71</v>
      </c>
      <c r="C27" s="163" t="s">
        <v>121</v>
      </c>
      <c r="D27" s="164"/>
      <c r="E27" s="22">
        <f>IF($E$38=$E$29,0,IF($E$38&gt;$E$29,$E$38-$E$29,0))</f>
        <v>0</v>
      </c>
    </row>
    <row r="28" spans="2:5" x14ac:dyDescent="0.2">
      <c r="B28" s="165" t="s">
        <v>122</v>
      </c>
      <c r="C28" s="166"/>
      <c r="D28" s="167"/>
      <c r="E28" s="18">
        <f>E26+E27</f>
        <v>0</v>
      </c>
    </row>
    <row r="29" spans="2:5" s="1" customFormat="1" ht="15" hidden="1" customHeight="1" x14ac:dyDescent="0.25">
      <c r="E29" s="102">
        <f>SUM(E9:E25)</f>
        <v>0</v>
      </c>
    </row>
    <row r="30" spans="2:5" x14ac:dyDescent="0.2">
      <c r="B30" s="19"/>
      <c r="C30" s="19"/>
      <c r="D30" s="19"/>
      <c r="E30" s="20"/>
    </row>
    <row r="31" spans="2:5" x14ac:dyDescent="0.2">
      <c r="D31" s="12"/>
      <c r="E31" s="21"/>
    </row>
    <row r="32" spans="2:5" x14ac:dyDescent="0.2">
      <c r="B32" s="13" t="s">
        <v>74</v>
      </c>
      <c r="C32" s="161" t="s">
        <v>77</v>
      </c>
      <c r="D32" s="162"/>
      <c r="E32" s="14" t="s">
        <v>76</v>
      </c>
    </row>
    <row r="33" spans="1:6" x14ac:dyDescent="0.2">
      <c r="B33" s="15" t="s">
        <v>35</v>
      </c>
      <c r="C33" s="163" t="s">
        <v>66</v>
      </c>
      <c r="D33" s="164"/>
      <c r="E33" s="98">
        <v>0</v>
      </c>
    </row>
    <row r="34" spans="1:6" x14ac:dyDescent="0.2">
      <c r="B34" s="15" t="s">
        <v>67</v>
      </c>
      <c r="C34" s="163" t="s">
        <v>69</v>
      </c>
      <c r="D34" s="164"/>
      <c r="E34" s="98">
        <v>0</v>
      </c>
    </row>
    <row r="35" spans="1:6" x14ac:dyDescent="0.2">
      <c r="B35" s="15" t="s">
        <v>68</v>
      </c>
      <c r="C35" s="163" t="s">
        <v>70</v>
      </c>
      <c r="D35" s="164"/>
      <c r="E35" s="98">
        <v>0</v>
      </c>
    </row>
    <row r="36" spans="1:6" x14ac:dyDescent="0.2">
      <c r="B36" s="15" t="s">
        <v>71</v>
      </c>
      <c r="C36" s="163" t="s">
        <v>120</v>
      </c>
      <c r="D36" s="164"/>
      <c r="E36" s="22">
        <f>IF($E$29=$E$38,0,IF($E$29&gt;$E$38,$E$29-$E$38,0))</f>
        <v>0</v>
      </c>
    </row>
    <row r="37" spans="1:6" x14ac:dyDescent="0.2">
      <c r="B37" s="165" t="s">
        <v>123</v>
      </c>
      <c r="C37" s="166"/>
      <c r="D37" s="167"/>
      <c r="E37" s="18">
        <f>SUM(E33:E35)+E36</f>
        <v>0</v>
      </c>
    </row>
    <row r="38" spans="1:6" ht="12" hidden="1" customHeight="1" x14ac:dyDescent="0.2">
      <c r="E38" s="27">
        <f>SUM(E33:E35)</f>
        <v>0</v>
      </c>
    </row>
    <row r="39" spans="1:6" s="86" customFormat="1" ht="18" x14ac:dyDescent="0.25">
      <c r="A39" s="153" t="s">
        <v>93</v>
      </c>
      <c r="B39" s="153"/>
      <c r="C39" s="153"/>
      <c r="D39" s="153"/>
      <c r="E39" s="153"/>
      <c r="F39" s="153"/>
    </row>
    <row r="40" spans="1:6" x14ac:dyDescent="0.2">
      <c r="A40" s="23"/>
      <c r="C40" s="23" t="s">
        <v>108</v>
      </c>
      <c r="D40" s="24" t="str">
        <f>B5</f>
        <v>Tuesday</v>
      </c>
      <c r="E40" s="23"/>
      <c r="F40" s="23"/>
    </row>
    <row r="41" spans="1:6" ht="12.75" customHeight="1" x14ac:dyDescent="0.2">
      <c r="D41" s="25"/>
      <c r="E41" s="26"/>
      <c r="F41" s="27"/>
    </row>
    <row r="42" spans="1:6" ht="12.75" customHeight="1" x14ac:dyDescent="0.2">
      <c r="A42" s="87" t="s">
        <v>29</v>
      </c>
      <c r="B42" s="88" t="s">
        <v>98</v>
      </c>
      <c r="C42" s="89"/>
      <c r="D42" s="90"/>
      <c r="E42" s="91"/>
      <c r="F42" s="92"/>
    </row>
    <row r="43" spans="1:6" ht="12.75" customHeight="1" x14ac:dyDescent="0.2">
      <c r="A43" s="30" t="s">
        <v>13</v>
      </c>
      <c r="B43" s="28"/>
      <c r="C43" s="29"/>
      <c r="D43" s="31" t="s">
        <v>36</v>
      </c>
      <c r="E43" s="32" t="s">
        <v>86</v>
      </c>
      <c r="F43" s="33" t="s">
        <v>37</v>
      </c>
    </row>
    <row r="44" spans="1:6" ht="12.75" customHeight="1" x14ac:dyDescent="0.2">
      <c r="A44" s="168" t="s">
        <v>89</v>
      </c>
      <c r="B44" s="34" t="s">
        <v>9</v>
      </c>
      <c r="C44" s="34"/>
      <c r="D44" s="99"/>
      <c r="E44" s="35">
        <v>25</v>
      </c>
      <c r="F44" s="35">
        <f>D44*E44</f>
        <v>0</v>
      </c>
    </row>
    <row r="45" spans="1:6" ht="12.75" customHeight="1" x14ac:dyDescent="0.2">
      <c r="A45" s="168"/>
      <c r="B45" s="34" t="s">
        <v>10</v>
      </c>
      <c r="C45" s="34"/>
      <c r="D45" s="99"/>
      <c r="E45" s="36">
        <v>75</v>
      </c>
      <c r="F45" s="35">
        <f>D45*E45</f>
        <v>0</v>
      </c>
    </row>
    <row r="46" spans="1:6" ht="12.75" customHeight="1" x14ac:dyDescent="0.2">
      <c r="A46" s="168"/>
      <c r="B46" s="34" t="s">
        <v>11</v>
      </c>
      <c r="C46" s="34"/>
      <c r="D46" s="99"/>
      <c r="E46" s="36">
        <v>150</v>
      </c>
      <c r="F46" s="35">
        <f>D46*E46</f>
        <v>0</v>
      </c>
    </row>
    <row r="47" spans="1:6" ht="12.75" customHeight="1" x14ac:dyDescent="0.2">
      <c r="A47" s="168"/>
      <c r="B47" s="34" t="s">
        <v>12</v>
      </c>
      <c r="C47" s="34"/>
      <c r="D47" s="100"/>
      <c r="E47" s="37">
        <v>300</v>
      </c>
      <c r="F47" s="35">
        <f>D47*E47</f>
        <v>0</v>
      </c>
    </row>
    <row r="48" spans="1:6" ht="12.75" customHeight="1" x14ac:dyDescent="0.2">
      <c r="A48" s="173"/>
      <c r="B48" s="38" t="s">
        <v>91</v>
      </c>
      <c r="C48" s="39"/>
      <c r="D48" s="40"/>
      <c r="E48" s="41"/>
      <c r="F48" s="42">
        <f>SUM(F44:F47)</f>
        <v>0</v>
      </c>
    </row>
    <row r="49" spans="1:6" ht="12.75" customHeight="1" x14ac:dyDescent="0.2">
      <c r="A49" s="43" t="s">
        <v>19</v>
      </c>
      <c r="B49" s="44"/>
      <c r="C49" s="45"/>
      <c r="D49" s="46" t="s">
        <v>36</v>
      </c>
      <c r="E49" s="47" t="s">
        <v>86</v>
      </c>
      <c r="F49" s="33" t="s">
        <v>37</v>
      </c>
    </row>
    <row r="50" spans="1:6" ht="12.75" customHeight="1" x14ac:dyDescent="0.2">
      <c r="A50" s="168" t="s">
        <v>89</v>
      </c>
      <c r="B50" s="34" t="s">
        <v>9</v>
      </c>
      <c r="C50" s="48"/>
      <c r="D50" s="99"/>
      <c r="E50" s="49">
        <v>35</v>
      </c>
      <c r="F50" s="35">
        <f>D50*E50</f>
        <v>0</v>
      </c>
    </row>
    <row r="51" spans="1:6" ht="12.75" customHeight="1" x14ac:dyDescent="0.2">
      <c r="A51" s="168"/>
      <c r="B51" s="34" t="s">
        <v>10</v>
      </c>
      <c r="C51" s="48"/>
      <c r="D51" s="99"/>
      <c r="E51" s="49">
        <v>105</v>
      </c>
      <c r="F51" s="35">
        <f>D51*E51</f>
        <v>0</v>
      </c>
    </row>
    <row r="52" spans="1:6" ht="12.75" customHeight="1" x14ac:dyDescent="0.2">
      <c r="A52" s="168"/>
      <c r="B52" s="34" t="s">
        <v>11</v>
      </c>
      <c r="C52" s="48"/>
      <c r="D52" s="99"/>
      <c r="E52" s="49">
        <f>35*6</f>
        <v>210</v>
      </c>
      <c r="F52" s="35">
        <f>D52*E52</f>
        <v>0</v>
      </c>
    </row>
    <row r="53" spans="1:6" ht="12.75" customHeight="1" x14ac:dyDescent="0.2">
      <c r="A53" s="168"/>
      <c r="B53" s="34" t="s">
        <v>12</v>
      </c>
      <c r="C53" s="48"/>
      <c r="D53" s="100"/>
      <c r="E53" s="50">
        <f>35*12</f>
        <v>420</v>
      </c>
      <c r="F53" s="35">
        <f>D53*E53</f>
        <v>0</v>
      </c>
    </row>
    <row r="54" spans="1:6" ht="12.75" customHeight="1" x14ac:dyDescent="0.2">
      <c r="A54" s="173"/>
      <c r="B54" s="38" t="s">
        <v>91</v>
      </c>
      <c r="C54" s="39"/>
      <c r="D54" s="40"/>
      <c r="E54" s="41"/>
      <c r="F54" s="51">
        <f>SUM(F50:F53)</f>
        <v>0</v>
      </c>
    </row>
    <row r="55" spans="1:6" ht="12.75" customHeight="1" x14ac:dyDescent="0.2">
      <c r="A55" s="52" t="s">
        <v>39</v>
      </c>
      <c r="B55" s="53"/>
      <c r="C55" s="53"/>
      <c r="D55" s="54"/>
      <c r="E55" s="55"/>
      <c r="F55" s="56">
        <f>F48+F54</f>
        <v>0</v>
      </c>
    </row>
    <row r="56" spans="1:6" ht="12.75" customHeight="1" x14ac:dyDescent="0.2">
      <c r="D56" s="12"/>
    </row>
    <row r="57" spans="1:6" ht="12.75" customHeight="1" x14ac:dyDescent="0.2">
      <c r="A57" s="93" t="s">
        <v>28</v>
      </c>
      <c r="B57" s="88" t="s">
        <v>96</v>
      </c>
      <c r="C57" s="94"/>
      <c r="D57" s="95" t="s">
        <v>36</v>
      </c>
      <c r="E57" s="96" t="s">
        <v>86</v>
      </c>
      <c r="F57" s="96" t="s">
        <v>37</v>
      </c>
    </row>
    <row r="58" spans="1:6" ht="12.75" customHeight="1" x14ac:dyDescent="0.2">
      <c r="A58" s="170" t="s">
        <v>89</v>
      </c>
      <c r="B58" s="34" t="s">
        <v>9</v>
      </c>
      <c r="D58" s="99"/>
      <c r="E58" s="35">
        <v>35</v>
      </c>
      <c r="F58" s="35">
        <f>D58*E58</f>
        <v>0</v>
      </c>
    </row>
    <row r="59" spans="1:6" ht="12.75" customHeight="1" x14ac:dyDescent="0.2">
      <c r="A59" s="171"/>
      <c r="B59" s="34" t="s">
        <v>10</v>
      </c>
      <c r="C59" s="34"/>
      <c r="D59" s="99"/>
      <c r="E59" s="35">
        <v>105</v>
      </c>
      <c r="F59" s="35">
        <f>D59*E59</f>
        <v>0</v>
      </c>
    </row>
    <row r="60" spans="1:6" ht="12.75" customHeight="1" x14ac:dyDescent="0.2">
      <c r="A60" s="171"/>
      <c r="B60" s="34" t="s">
        <v>11</v>
      </c>
      <c r="C60" s="34"/>
      <c r="D60" s="99"/>
      <c r="E60" s="35">
        <v>210</v>
      </c>
      <c r="F60" s="35">
        <f>D60*E60</f>
        <v>0</v>
      </c>
    </row>
    <row r="61" spans="1:6" ht="12.75" customHeight="1" x14ac:dyDescent="0.2">
      <c r="A61" s="171"/>
      <c r="B61" s="34" t="s">
        <v>12</v>
      </c>
      <c r="C61" s="34"/>
      <c r="D61" s="100"/>
      <c r="E61" s="57">
        <v>420</v>
      </c>
      <c r="F61" s="35">
        <f>D61*E61</f>
        <v>0</v>
      </c>
    </row>
    <row r="62" spans="1:6" ht="12.75" customHeight="1" x14ac:dyDescent="0.2">
      <c r="A62" s="52" t="s">
        <v>41</v>
      </c>
      <c r="B62" s="53"/>
      <c r="C62" s="53"/>
      <c r="D62" s="54"/>
      <c r="E62" s="55"/>
      <c r="F62" s="56">
        <f>SUM(F58:F61)</f>
        <v>0</v>
      </c>
    </row>
    <row r="63" spans="1:6" ht="12.75" customHeight="1" x14ac:dyDescent="0.2">
      <c r="D63" s="25"/>
      <c r="E63" s="26"/>
      <c r="F63" s="27"/>
    </row>
    <row r="64" spans="1:6" ht="12.75" customHeight="1" x14ac:dyDescent="0.2">
      <c r="A64" s="93" t="s">
        <v>59</v>
      </c>
      <c r="B64" s="88" t="s">
        <v>60</v>
      </c>
      <c r="C64" s="94"/>
      <c r="D64" s="95" t="s">
        <v>36</v>
      </c>
      <c r="E64" s="96" t="s">
        <v>86</v>
      </c>
      <c r="F64" s="96" t="s">
        <v>37</v>
      </c>
    </row>
    <row r="65" spans="1:6" ht="12.75" customHeight="1" x14ac:dyDescent="0.2">
      <c r="A65" s="170" t="s">
        <v>89</v>
      </c>
      <c r="B65" s="34" t="s">
        <v>9</v>
      </c>
      <c r="D65" s="99"/>
      <c r="E65" s="35">
        <v>35</v>
      </c>
      <c r="F65" s="35">
        <f>D65*E65</f>
        <v>0</v>
      </c>
    </row>
    <row r="66" spans="1:6" ht="12.75" customHeight="1" x14ac:dyDescent="0.2">
      <c r="A66" s="171"/>
      <c r="B66" s="34" t="s">
        <v>10</v>
      </c>
      <c r="C66" s="34"/>
      <c r="D66" s="99"/>
      <c r="E66" s="35">
        <v>105</v>
      </c>
      <c r="F66" s="35">
        <f>D66*E66</f>
        <v>0</v>
      </c>
    </row>
    <row r="67" spans="1:6" ht="12.75" customHeight="1" x14ac:dyDescent="0.2">
      <c r="A67" s="171"/>
      <c r="B67" s="34" t="s">
        <v>11</v>
      </c>
      <c r="C67" s="34"/>
      <c r="D67" s="99"/>
      <c r="E67" s="35">
        <v>210</v>
      </c>
      <c r="F67" s="35">
        <f>D67*E67</f>
        <v>0</v>
      </c>
    </row>
    <row r="68" spans="1:6" ht="12.75" customHeight="1" x14ac:dyDescent="0.2">
      <c r="A68" s="171"/>
      <c r="B68" s="34" t="s">
        <v>12</v>
      </c>
      <c r="C68" s="34"/>
      <c r="D68" s="100"/>
      <c r="E68" s="57">
        <v>420</v>
      </c>
      <c r="F68" s="35">
        <f>D68*E68</f>
        <v>0</v>
      </c>
    </row>
    <row r="69" spans="1:6" ht="12.75" customHeight="1" x14ac:dyDescent="0.2">
      <c r="A69" s="52" t="s">
        <v>107</v>
      </c>
      <c r="B69" s="53"/>
      <c r="C69" s="53"/>
      <c r="D69" s="54"/>
      <c r="E69" s="55"/>
      <c r="F69" s="56">
        <f>SUM(F65:F68)</f>
        <v>0</v>
      </c>
    </row>
    <row r="70" spans="1:6" ht="12.75" customHeight="1" x14ac:dyDescent="0.2">
      <c r="D70" s="25"/>
      <c r="E70" s="26"/>
      <c r="F70" s="27"/>
    </row>
    <row r="71" spans="1:6" ht="12.75" customHeight="1" x14ac:dyDescent="0.2">
      <c r="A71" s="87" t="s">
        <v>54</v>
      </c>
      <c r="B71" s="88" t="s">
        <v>97</v>
      </c>
      <c r="C71" s="89"/>
      <c r="D71" s="95" t="s">
        <v>36</v>
      </c>
      <c r="E71" s="96" t="s">
        <v>86</v>
      </c>
      <c r="F71" s="96" t="s">
        <v>37</v>
      </c>
    </row>
    <row r="72" spans="1:6" ht="12.75" customHeight="1" x14ac:dyDescent="0.2">
      <c r="A72" s="168" t="s">
        <v>90</v>
      </c>
      <c r="B72" s="34" t="s">
        <v>134</v>
      </c>
      <c r="C72" s="62"/>
      <c r="D72" s="101"/>
      <c r="E72" s="63">
        <v>30</v>
      </c>
      <c r="F72" s="35">
        <f>D72*E72</f>
        <v>0</v>
      </c>
    </row>
    <row r="73" spans="1:6" ht="12.75" customHeight="1" x14ac:dyDescent="0.2">
      <c r="A73" s="168"/>
      <c r="B73" s="34" t="s">
        <v>133</v>
      </c>
      <c r="C73" s="34"/>
      <c r="D73" s="99"/>
      <c r="E73" s="36">
        <v>65</v>
      </c>
      <c r="F73" s="35">
        <f>D73*E73</f>
        <v>0</v>
      </c>
    </row>
    <row r="74" spans="1:6" ht="12.75" customHeight="1" x14ac:dyDescent="0.2">
      <c r="A74" s="168"/>
      <c r="B74" s="34" t="s">
        <v>158</v>
      </c>
      <c r="C74" s="34"/>
      <c r="D74" s="99"/>
      <c r="E74" s="36">
        <v>65</v>
      </c>
      <c r="F74" s="35">
        <f>D74*E74</f>
        <v>0</v>
      </c>
    </row>
    <row r="75" spans="1:6" ht="12.75" customHeight="1" x14ac:dyDescent="0.2">
      <c r="A75" s="168"/>
      <c r="B75" s="34" t="s">
        <v>159</v>
      </c>
      <c r="C75" s="34"/>
      <c r="D75" s="100"/>
      <c r="E75" s="37">
        <v>55</v>
      </c>
      <c r="F75" s="35">
        <f>D75*E75</f>
        <v>0</v>
      </c>
    </row>
    <row r="76" spans="1:6" ht="12.75" customHeight="1" x14ac:dyDescent="0.2">
      <c r="A76" s="169"/>
      <c r="B76" s="38" t="s">
        <v>92</v>
      </c>
      <c r="C76" s="39"/>
      <c r="D76" s="40"/>
      <c r="E76" s="41"/>
      <c r="F76" s="42">
        <f>SUM(F72:F75)</f>
        <v>0</v>
      </c>
    </row>
    <row r="77" spans="1:6" ht="12.75" customHeight="1" x14ac:dyDescent="0.2">
      <c r="A77" s="52" t="s">
        <v>99</v>
      </c>
      <c r="B77" s="59"/>
      <c r="C77" s="59"/>
      <c r="D77" s="60"/>
      <c r="E77" s="61"/>
      <c r="F77" s="56">
        <f>F76</f>
        <v>0</v>
      </c>
    </row>
    <row r="78" spans="1:6" ht="12.75" customHeight="1" x14ac:dyDescent="0.2">
      <c r="D78" s="25"/>
      <c r="E78" s="26"/>
      <c r="F78" s="27"/>
    </row>
    <row r="79" spans="1:6" ht="12.75" customHeight="1" x14ac:dyDescent="0.2">
      <c r="A79" s="93" t="s">
        <v>24</v>
      </c>
      <c r="B79" s="88" t="s">
        <v>0</v>
      </c>
      <c r="C79" s="94"/>
      <c r="D79" s="95" t="s">
        <v>36</v>
      </c>
      <c r="E79" s="96" t="s">
        <v>86</v>
      </c>
      <c r="F79" s="96" t="s">
        <v>37</v>
      </c>
    </row>
    <row r="80" spans="1:6" ht="12.75" customHeight="1" x14ac:dyDescent="0.2">
      <c r="A80" s="76"/>
      <c r="B80" s="34" t="s">
        <v>1</v>
      </c>
      <c r="D80" s="99"/>
      <c r="E80" s="35">
        <v>8</v>
      </c>
      <c r="F80" s="35">
        <f>D80*E80</f>
        <v>0</v>
      </c>
    </row>
    <row r="81" spans="1:6" ht="12.75" customHeight="1" x14ac:dyDescent="0.2">
      <c r="A81" s="77"/>
      <c r="B81" s="34" t="s">
        <v>2</v>
      </c>
      <c r="C81" s="34"/>
      <c r="D81" s="99"/>
      <c r="E81" s="35">
        <v>6</v>
      </c>
      <c r="F81" s="35">
        <f>D81*E81</f>
        <v>0</v>
      </c>
    </row>
    <row r="82" spans="1:6" ht="12.75" customHeight="1" x14ac:dyDescent="0.2">
      <c r="A82" s="77"/>
      <c r="B82" s="34" t="s">
        <v>4</v>
      </c>
      <c r="C82" s="34"/>
      <c r="D82" s="99"/>
      <c r="E82" s="35">
        <v>100</v>
      </c>
      <c r="F82" s="35">
        <f>D82*E82</f>
        <v>0</v>
      </c>
    </row>
    <row r="83" spans="1:6" ht="12.75" customHeight="1" x14ac:dyDescent="0.2">
      <c r="A83" s="77"/>
      <c r="B83" s="34" t="s">
        <v>5</v>
      </c>
      <c r="C83" s="34"/>
      <c r="D83" s="99"/>
      <c r="E83" s="35">
        <v>180</v>
      </c>
      <c r="F83" s="35">
        <f>D83*E83</f>
        <v>0</v>
      </c>
    </row>
    <row r="84" spans="1:6" ht="12.75" customHeight="1" x14ac:dyDescent="0.2">
      <c r="A84" s="52" t="s">
        <v>78</v>
      </c>
      <c r="B84" s="53"/>
      <c r="C84" s="53"/>
      <c r="D84" s="54"/>
      <c r="E84" s="55"/>
      <c r="F84" s="56">
        <f>SUM(F80:F83)</f>
        <v>0</v>
      </c>
    </row>
    <row r="85" spans="1:6" s="1" customFormat="1" ht="12.75" customHeight="1" x14ac:dyDescent="0.25"/>
    <row r="86" spans="1:6" ht="12.75" customHeight="1" x14ac:dyDescent="0.2">
      <c r="A86" s="93" t="s">
        <v>31</v>
      </c>
      <c r="B86" s="88" t="s">
        <v>32</v>
      </c>
      <c r="C86" s="94"/>
      <c r="D86" s="95" t="s">
        <v>36</v>
      </c>
      <c r="E86" s="96" t="s">
        <v>86</v>
      </c>
      <c r="F86" s="96" t="s">
        <v>37</v>
      </c>
    </row>
    <row r="87" spans="1:6" ht="12.75" customHeight="1" x14ac:dyDescent="0.2">
      <c r="A87" s="65"/>
      <c r="B87" s="48" t="s">
        <v>139</v>
      </c>
      <c r="C87" s="64"/>
      <c r="D87" s="99"/>
      <c r="E87" s="49">
        <v>4</v>
      </c>
      <c r="F87" s="35">
        <f>D87*E87</f>
        <v>0</v>
      </c>
    </row>
    <row r="88" spans="1:6" ht="12.75" customHeight="1" x14ac:dyDescent="0.2">
      <c r="A88" s="65"/>
      <c r="B88" s="48" t="s">
        <v>140</v>
      </c>
      <c r="C88" s="64"/>
      <c r="D88" s="99"/>
      <c r="E88" s="49">
        <v>4</v>
      </c>
      <c r="F88" s="35">
        <f>D88*E88</f>
        <v>0</v>
      </c>
    </row>
    <row r="89" spans="1:6" ht="12.75" customHeight="1" x14ac:dyDescent="0.2">
      <c r="A89" s="65"/>
      <c r="B89" s="48" t="s">
        <v>100</v>
      </c>
      <c r="C89" s="64"/>
      <c r="D89" s="99"/>
      <c r="E89" s="49">
        <v>6</v>
      </c>
      <c r="F89" s="35">
        <f t="shared" ref="F89:F99" si="0">D89*E89</f>
        <v>0</v>
      </c>
    </row>
    <row r="90" spans="1:6" ht="12.75" customHeight="1" x14ac:dyDescent="0.2">
      <c r="A90" s="65"/>
      <c r="B90" s="48" t="s">
        <v>138</v>
      </c>
      <c r="C90" s="64"/>
      <c r="D90" s="99"/>
      <c r="E90" s="49">
        <v>22</v>
      </c>
      <c r="F90" s="35">
        <f>D90*E90</f>
        <v>0</v>
      </c>
    </row>
    <row r="91" spans="1:6" ht="12.75" customHeight="1" x14ac:dyDescent="0.2">
      <c r="A91" s="65"/>
      <c r="B91" s="48" t="s">
        <v>101</v>
      </c>
      <c r="C91" s="64"/>
      <c r="D91" s="99"/>
      <c r="E91" s="49">
        <v>7</v>
      </c>
      <c r="F91" s="35">
        <f t="shared" si="0"/>
        <v>0</v>
      </c>
    </row>
    <row r="92" spans="1:6" ht="12.75" customHeight="1" x14ac:dyDescent="0.2">
      <c r="A92" s="65"/>
      <c r="B92" s="48" t="s">
        <v>102</v>
      </c>
      <c r="C92" s="64"/>
      <c r="D92" s="99"/>
      <c r="E92" s="49">
        <v>18</v>
      </c>
      <c r="F92" s="35">
        <f t="shared" si="0"/>
        <v>0</v>
      </c>
    </row>
    <row r="93" spans="1:6" ht="12.75" customHeight="1" x14ac:dyDescent="0.2">
      <c r="A93" s="65"/>
      <c r="B93" s="48" t="s">
        <v>104</v>
      </c>
      <c r="C93" s="64"/>
      <c r="D93" s="99"/>
      <c r="E93" s="49">
        <v>20</v>
      </c>
      <c r="F93" s="35">
        <f t="shared" si="0"/>
        <v>0</v>
      </c>
    </row>
    <row r="94" spans="1:6" ht="12.75" customHeight="1" x14ac:dyDescent="0.2">
      <c r="A94" s="65"/>
      <c r="B94" s="48" t="s">
        <v>185</v>
      </c>
      <c r="C94" s="64"/>
      <c r="D94" s="99"/>
      <c r="E94" s="49">
        <v>22</v>
      </c>
      <c r="F94" s="35">
        <f t="shared" si="0"/>
        <v>0</v>
      </c>
    </row>
    <row r="95" spans="1:6" ht="12.75" customHeight="1" x14ac:dyDescent="0.2">
      <c r="A95" s="65"/>
      <c r="B95" s="48" t="s">
        <v>103</v>
      </c>
      <c r="C95" s="64"/>
      <c r="D95" s="99"/>
      <c r="E95" s="49">
        <v>19.5</v>
      </c>
      <c r="F95" s="35">
        <f t="shared" si="0"/>
        <v>0</v>
      </c>
    </row>
    <row r="96" spans="1:6" ht="12.75" customHeight="1" x14ac:dyDescent="0.2">
      <c r="A96" s="65"/>
      <c r="B96" s="48" t="s">
        <v>141</v>
      </c>
      <c r="C96" s="64"/>
      <c r="D96" s="99"/>
      <c r="E96" s="49">
        <v>5</v>
      </c>
      <c r="F96" s="35">
        <f t="shared" si="0"/>
        <v>0</v>
      </c>
    </row>
    <row r="97" spans="1:9" ht="12.75" customHeight="1" x14ac:dyDescent="0.2">
      <c r="A97" s="65"/>
      <c r="B97" s="48" t="s">
        <v>161</v>
      </c>
      <c r="C97" s="64"/>
      <c r="D97" s="99"/>
      <c r="E97" s="49">
        <v>15</v>
      </c>
      <c r="F97" s="35">
        <f t="shared" si="0"/>
        <v>0</v>
      </c>
    </row>
    <row r="98" spans="1:9" ht="12.75" customHeight="1" x14ac:dyDescent="0.2">
      <c r="A98" s="65"/>
      <c r="B98" s="48" t="s">
        <v>188</v>
      </c>
      <c r="C98" s="64"/>
      <c r="D98" s="99"/>
      <c r="E98" s="49">
        <v>11</v>
      </c>
      <c r="F98" s="35">
        <f t="shared" si="0"/>
        <v>0</v>
      </c>
    </row>
    <row r="99" spans="1:9" ht="12.75" customHeight="1" x14ac:dyDescent="0.2">
      <c r="A99" s="65"/>
      <c r="B99" s="48" t="s">
        <v>162</v>
      </c>
      <c r="C99" s="64"/>
      <c r="D99" s="99"/>
      <c r="E99" s="49"/>
      <c r="F99" s="35">
        <f t="shared" si="0"/>
        <v>0</v>
      </c>
    </row>
    <row r="100" spans="1:9" ht="12.75" customHeight="1" x14ac:dyDescent="0.2">
      <c r="A100" s="52" t="s">
        <v>38</v>
      </c>
      <c r="B100" s="53"/>
      <c r="C100" s="53"/>
      <c r="D100" s="54"/>
      <c r="E100" s="55"/>
      <c r="F100" s="56">
        <f>SUM(F87:F99)</f>
        <v>0</v>
      </c>
      <c r="G100" s="103"/>
    </row>
    <row r="101" spans="1:9" ht="12.75" customHeight="1" x14ac:dyDescent="0.2">
      <c r="D101" s="12"/>
      <c r="G101" s="103"/>
    </row>
    <row r="102" spans="1:9" ht="12.75" customHeight="1" x14ac:dyDescent="0.2">
      <c r="A102" s="93" t="s">
        <v>163</v>
      </c>
      <c r="B102" s="88" t="s">
        <v>167</v>
      </c>
      <c r="C102" s="94"/>
      <c r="D102" s="95" t="s">
        <v>36</v>
      </c>
      <c r="E102" s="96" t="s">
        <v>86</v>
      </c>
      <c r="F102" s="96" t="s">
        <v>37</v>
      </c>
      <c r="G102" s="103"/>
    </row>
    <row r="103" spans="1:9" ht="12.75" customHeight="1" x14ac:dyDescent="0.2">
      <c r="A103" s="65"/>
      <c r="B103" s="48" t="s">
        <v>165</v>
      </c>
      <c r="C103" s="64"/>
      <c r="D103" s="99"/>
      <c r="E103" s="49">
        <v>2.2000000000000002</v>
      </c>
      <c r="F103" s="35">
        <f>D103*E103</f>
        <v>0</v>
      </c>
      <c r="G103" s="103"/>
    </row>
    <row r="104" spans="1:9" ht="12.75" customHeight="1" x14ac:dyDescent="0.2">
      <c r="A104" s="65"/>
      <c r="B104" s="48" t="s">
        <v>193</v>
      </c>
      <c r="C104" s="64"/>
      <c r="D104" s="99"/>
      <c r="E104" s="49">
        <v>2.25</v>
      </c>
      <c r="F104" s="35">
        <f t="shared" ref="F104:F109" si="1">D104*E104</f>
        <v>0</v>
      </c>
      <c r="G104" s="103"/>
    </row>
    <row r="105" spans="1:9" ht="12.75" customHeight="1" x14ac:dyDescent="0.2">
      <c r="A105" s="65"/>
      <c r="B105" s="48" t="s">
        <v>194</v>
      </c>
      <c r="C105" s="64"/>
      <c r="D105" s="99"/>
      <c r="E105" s="49">
        <v>1</v>
      </c>
      <c r="F105" s="35">
        <f t="shared" si="1"/>
        <v>0</v>
      </c>
      <c r="G105" s="103"/>
    </row>
    <row r="106" spans="1:9" ht="12.75" customHeight="1" x14ac:dyDescent="0.2">
      <c r="A106" s="65"/>
      <c r="B106" s="48" t="s">
        <v>198</v>
      </c>
      <c r="C106" s="64"/>
      <c r="D106" s="99"/>
      <c r="E106" s="49">
        <v>1</v>
      </c>
      <c r="F106" s="35">
        <f t="shared" si="1"/>
        <v>0</v>
      </c>
      <c r="G106" s="103"/>
    </row>
    <row r="107" spans="1:9" ht="12.75" customHeight="1" x14ac:dyDescent="0.2">
      <c r="A107" s="65"/>
      <c r="B107" s="48" t="s">
        <v>197</v>
      </c>
      <c r="C107" s="64"/>
      <c r="D107" s="99"/>
      <c r="E107" s="49">
        <v>1</v>
      </c>
      <c r="F107" s="35">
        <f t="shared" si="1"/>
        <v>0</v>
      </c>
      <c r="G107" s="103"/>
    </row>
    <row r="108" spans="1:9" ht="12.75" customHeight="1" x14ac:dyDescent="0.2">
      <c r="A108" s="65"/>
      <c r="B108" s="48" t="s">
        <v>196</v>
      </c>
      <c r="C108" s="64"/>
      <c r="D108" s="99"/>
      <c r="E108" s="49">
        <v>1</v>
      </c>
      <c r="F108" s="35">
        <f t="shared" si="1"/>
        <v>0</v>
      </c>
      <c r="G108" s="103"/>
    </row>
    <row r="109" spans="1:9" ht="12.75" customHeight="1" x14ac:dyDescent="0.2">
      <c r="A109" s="65"/>
      <c r="B109" s="48" t="s">
        <v>195</v>
      </c>
      <c r="C109" s="64"/>
      <c r="D109" s="99"/>
      <c r="E109" s="49">
        <v>2</v>
      </c>
      <c r="F109" s="35">
        <f t="shared" si="1"/>
        <v>0</v>
      </c>
      <c r="G109" s="103"/>
    </row>
    <row r="110" spans="1:9" ht="12.75" customHeight="1" x14ac:dyDescent="0.2">
      <c r="A110" s="65"/>
      <c r="B110" s="48" t="s">
        <v>166</v>
      </c>
      <c r="C110" s="64"/>
      <c r="D110" s="99"/>
      <c r="E110" s="49">
        <v>1.65</v>
      </c>
      <c r="F110" s="35">
        <f t="shared" ref="F110" si="2">D110*E110</f>
        <v>0</v>
      </c>
      <c r="G110" s="103"/>
    </row>
    <row r="111" spans="1:9" ht="12.75" customHeight="1" x14ac:dyDescent="0.2">
      <c r="A111" s="52" t="s">
        <v>164</v>
      </c>
      <c r="B111" s="53"/>
      <c r="C111" s="53"/>
      <c r="D111" s="54"/>
      <c r="E111" s="55"/>
      <c r="F111" s="56">
        <f>SUM(F103:F110)</f>
        <v>0</v>
      </c>
      <c r="G111" s="103"/>
      <c r="I111" s="12" t="s">
        <v>137</v>
      </c>
    </row>
    <row r="112" spans="1:9" s="1" customFormat="1" ht="12.75" customHeight="1" x14ac:dyDescent="0.25"/>
    <row r="113" spans="1:7" ht="12.75" customHeight="1" x14ac:dyDescent="0.2">
      <c r="A113" s="87" t="s">
        <v>33</v>
      </c>
      <c r="B113" s="88" t="s">
        <v>199</v>
      </c>
      <c r="C113" s="89"/>
      <c r="D113" s="90"/>
      <c r="E113" s="92"/>
      <c r="F113" s="107">
        <f>((F100*0.0807)+(F157*0.0807)+(F111*0.0807))</f>
        <v>0</v>
      </c>
    </row>
    <row r="114" spans="1:7" ht="12.75" customHeight="1" x14ac:dyDescent="0.2">
      <c r="A114" s="67"/>
      <c r="B114" s="68"/>
      <c r="C114" s="69"/>
      <c r="D114" s="70"/>
      <c r="E114" s="26"/>
      <c r="F114" s="71"/>
    </row>
    <row r="115" spans="1:7" ht="12.75" customHeight="1" x14ac:dyDescent="0.2">
      <c r="A115" s="93" t="s">
        <v>62</v>
      </c>
      <c r="B115" s="88" t="s">
        <v>95</v>
      </c>
      <c r="C115" s="94"/>
      <c r="D115" s="95" t="s">
        <v>36</v>
      </c>
      <c r="E115" s="96" t="s">
        <v>86</v>
      </c>
      <c r="F115" s="96" t="s">
        <v>37</v>
      </c>
    </row>
    <row r="116" spans="1:7" ht="12.75" customHeight="1" x14ac:dyDescent="0.2">
      <c r="A116" s="65"/>
      <c r="B116" s="48" t="s">
        <v>174</v>
      </c>
      <c r="C116" s="64"/>
      <c r="D116" s="99"/>
      <c r="E116" s="49">
        <v>2</v>
      </c>
      <c r="F116" s="35">
        <f t="shared" ref="F116:F119" si="3">IF(D116&gt;0,D116*E116,0)</f>
        <v>0</v>
      </c>
    </row>
    <row r="117" spans="1:7" ht="12.75" customHeight="1" x14ac:dyDescent="0.2">
      <c r="A117" s="65"/>
      <c r="B117" s="48" t="s">
        <v>136</v>
      </c>
      <c r="C117" s="64"/>
      <c r="D117" s="99"/>
      <c r="E117" s="49">
        <v>7</v>
      </c>
      <c r="F117" s="35">
        <f t="shared" si="3"/>
        <v>0</v>
      </c>
    </row>
    <row r="118" spans="1:7" ht="12.75" customHeight="1" x14ac:dyDescent="0.2">
      <c r="A118" s="65"/>
      <c r="B118" s="48" t="s">
        <v>3</v>
      </c>
      <c r="C118" s="64"/>
      <c r="D118" s="99"/>
      <c r="E118" s="49">
        <v>2</v>
      </c>
      <c r="F118" s="35">
        <f t="shared" si="3"/>
        <v>0</v>
      </c>
    </row>
    <row r="119" spans="1:7" ht="12.75" customHeight="1" x14ac:dyDescent="0.2">
      <c r="A119" s="65"/>
      <c r="B119" s="48" t="s">
        <v>135</v>
      </c>
      <c r="C119" s="64"/>
      <c r="D119" s="99"/>
      <c r="E119" s="49">
        <v>10</v>
      </c>
      <c r="F119" s="35">
        <f t="shared" si="3"/>
        <v>0</v>
      </c>
    </row>
    <row r="120" spans="1:7" ht="12.75" customHeight="1" x14ac:dyDescent="0.2">
      <c r="A120" s="52" t="s">
        <v>124</v>
      </c>
      <c r="B120" s="53"/>
      <c r="C120" s="53"/>
      <c r="D120" s="54"/>
      <c r="E120" s="55"/>
      <c r="F120" s="56">
        <f>SUM(F116:F119)</f>
        <v>0</v>
      </c>
    </row>
    <row r="121" spans="1:7" ht="12.75" customHeight="1" x14ac:dyDescent="0.2">
      <c r="D121" s="12"/>
    </row>
    <row r="122" spans="1:7" ht="12.75" customHeight="1" x14ac:dyDescent="0.2">
      <c r="A122" s="93" t="s">
        <v>190</v>
      </c>
      <c r="B122" s="88" t="s">
        <v>191</v>
      </c>
      <c r="C122" s="94"/>
      <c r="D122" s="95" t="s">
        <v>36</v>
      </c>
      <c r="E122" s="96" t="s">
        <v>86</v>
      </c>
      <c r="F122" s="96" t="s">
        <v>37</v>
      </c>
    </row>
    <row r="123" spans="1:7" ht="12.75" customHeight="1" x14ac:dyDescent="0.2">
      <c r="A123" s="65"/>
      <c r="B123" s="48" t="s">
        <v>105</v>
      </c>
      <c r="C123" s="64"/>
      <c r="D123" s="99"/>
      <c r="E123" s="49">
        <v>0</v>
      </c>
      <c r="F123" s="35">
        <f>D123*E123</f>
        <v>0</v>
      </c>
    </row>
    <row r="124" spans="1:7" ht="12.75" customHeight="1" x14ac:dyDescent="0.2">
      <c r="A124" s="52" t="s">
        <v>164</v>
      </c>
      <c r="B124" s="53"/>
      <c r="C124" s="53"/>
      <c r="D124" s="54"/>
      <c r="E124" s="55"/>
      <c r="F124" s="56">
        <f>SUM(F123:F123)</f>
        <v>0</v>
      </c>
    </row>
    <row r="125" spans="1:7" ht="12.75" customHeight="1" x14ac:dyDescent="0.2">
      <c r="D125" s="12"/>
    </row>
    <row r="126" spans="1:7" ht="12.75" customHeight="1" x14ac:dyDescent="0.2">
      <c r="A126" s="93" t="s">
        <v>30</v>
      </c>
      <c r="B126" s="88" t="s">
        <v>81</v>
      </c>
      <c r="C126" s="94"/>
      <c r="D126" s="95" t="s">
        <v>36</v>
      </c>
      <c r="E126" s="96" t="s">
        <v>86</v>
      </c>
      <c r="F126" s="96" t="s">
        <v>37</v>
      </c>
      <c r="G126" s="12" t="s">
        <v>137</v>
      </c>
    </row>
    <row r="127" spans="1:7" ht="12.75" customHeight="1" x14ac:dyDescent="0.2">
      <c r="A127" s="170" t="s">
        <v>82</v>
      </c>
      <c r="B127" s="34" t="s">
        <v>9</v>
      </c>
      <c r="D127" s="99"/>
      <c r="E127" s="35">
        <v>35</v>
      </c>
      <c r="F127" s="35">
        <f>D127*E127</f>
        <v>0</v>
      </c>
    </row>
    <row r="128" spans="1:7" ht="12.75" customHeight="1" x14ac:dyDescent="0.2">
      <c r="A128" s="171"/>
      <c r="B128" s="34" t="s">
        <v>10</v>
      </c>
      <c r="C128" s="34"/>
      <c r="D128" s="99"/>
      <c r="E128" s="35">
        <v>105</v>
      </c>
      <c r="F128" s="35">
        <f>D128*E128</f>
        <v>0</v>
      </c>
    </row>
    <row r="129" spans="1:6" ht="12.75" customHeight="1" x14ac:dyDescent="0.2">
      <c r="A129" s="171"/>
      <c r="B129" s="34" t="s">
        <v>11</v>
      </c>
      <c r="C129" s="34"/>
      <c r="D129" s="99"/>
      <c r="E129" s="35">
        <v>210</v>
      </c>
      <c r="F129" s="35">
        <f>D129*E129</f>
        <v>0</v>
      </c>
    </row>
    <row r="130" spans="1:6" ht="12.75" customHeight="1" x14ac:dyDescent="0.2">
      <c r="A130" s="171"/>
      <c r="B130" s="34" t="s">
        <v>12</v>
      </c>
      <c r="C130" s="34"/>
      <c r="D130" s="100"/>
      <c r="E130" s="57">
        <v>420</v>
      </c>
      <c r="F130" s="35">
        <f>D130*E130</f>
        <v>0</v>
      </c>
    </row>
    <row r="131" spans="1:6" ht="12.75" customHeight="1" x14ac:dyDescent="0.2">
      <c r="A131" s="172"/>
      <c r="B131" s="38" t="s">
        <v>84</v>
      </c>
      <c r="C131" s="39"/>
      <c r="D131" s="40"/>
      <c r="E131" s="41"/>
      <c r="F131" s="41">
        <f>SUM(F127:F130)</f>
        <v>0</v>
      </c>
    </row>
    <row r="132" spans="1:6" ht="12.75" customHeight="1" x14ac:dyDescent="0.2">
      <c r="A132" s="170" t="s">
        <v>83</v>
      </c>
      <c r="B132" s="34" t="s">
        <v>9</v>
      </c>
      <c r="C132" s="34"/>
      <c r="D132" s="101"/>
      <c r="E132" s="63">
        <v>55</v>
      </c>
      <c r="F132" s="35">
        <f>D132*E132</f>
        <v>0</v>
      </c>
    </row>
    <row r="133" spans="1:6" ht="12.75" customHeight="1" x14ac:dyDescent="0.2">
      <c r="A133" s="171"/>
      <c r="B133" s="34" t="s">
        <v>10</v>
      </c>
      <c r="C133" s="34"/>
      <c r="D133" s="99"/>
      <c r="E133" s="36">
        <f>55*3</f>
        <v>165</v>
      </c>
      <c r="F133" s="35">
        <f>D133*E133</f>
        <v>0</v>
      </c>
    </row>
    <row r="134" spans="1:6" ht="12.75" customHeight="1" x14ac:dyDescent="0.2">
      <c r="A134" s="171"/>
      <c r="B134" s="34" t="s">
        <v>11</v>
      </c>
      <c r="C134" s="34"/>
      <c r="D134" s="99"/>
      <c r="E134" s="36">
        <f>55*6</f>
        <v>330</v>
      </c>
      <c r="F134" s="35">
        <f>D134*E134</f>
        <v>0</v>
      </c>
    </row>
    <row r="135" spans="1:6" ht="12.75" customHeight="1" x14ac:dyDescent="0.2">
      <c r="A135" s="171"/>
      <c r="B135" s="34" t="s">
        <v>12</v>
      </c>
      <c r="C135" s="34"/>
      <c r="D135" s="100"/>
      <c r="E135" s="37">
        <f>55*12</f>
        <v>660</v>
      </c>
      <c r="F135" s="35">
        <f>D135*E135</f>
        <v>0</v>
      </c>
    </row>
    <row r="136" spans="1:6" ht="12.75" customHeight="1" x14ac:dyDescent="0.2">
      <c r="A136" s="172"/>
      <c r="B136" s="38" t="s">
        <v>85</v>
      </c>
      <c r="C136" s="39"/>
      <c r="D136" s="40"/>
      <c r="E136" s="41"/>
      <c r="F136" s="41">
        <f>SUM(F132:F135)</f>
        <v>0</v>
      </c>
    </row>
    <row r="137" spans="1:6" ht="12.75" customHeight="1" x14ac:dyDescent="0.2">
      <c r="A137" s="142" t="s">
        <v>186</v>
      </c>
      <c r="B137" s="34" t="s">
        <v>9</v>
      </c>
      <c r="C137" s="34"/>
      <c r="D137" s="101"/>
      <c r="E137" s="63">
        <v>20</v>
      </c>
      <c r="F137" s="35">
        <f>D137*E137</f>
        <v>0</v>
      </c>
    </row>
    <row r="138" spans="1:6" ht="12.75" customHeight="1" x14ac:dyDescent="0.2">
      <c r="A138" s="58" t="s">
        <v>40</v>
      </c>
      <c r="B138" s="53"/>
      <c r="C138" s="53"/>
      <c r="D138" s="60"/>
      <c r="E138" s="61"/>
      <c r="F138" s="56">
        <f>F136+F131+F137</f>
        <v>0</v>
      </c>
    </row>
    <row r="139" spans="1:6" ht="12.75" customHeight="1" x14ac:dyDescent="0.2">
      <c r="A139" s="144"/>
      <c r="D139" s="12"/>
    </row>
    <row r="140" spans="1:6" ht="12.75" customHeight="1" x14ac:dyDescent="0.2">
      <c r="A140" s="87" t="s">
        <v>45</v>
      </c>
      <c r="B140" s="88" t="s">
        <v>46</v>
      </c>
      <c r="C140" s="89"/>
      <c r="D140" s="95" t="s">
        <v>36</v>
      </c>
      <c r="E140" s="96" t="s">
        <v>86</v>
      </c>
      <c r="F140" s="96" t="s">
        <v>37</v>
      </c>
    </row>
    <row r="141" spans="1:6" ht="12.75" customHeight="1" x14ac:dyDescent="0.2">
      <c r="A141" s="76"/>
      <c r="B141" s="121" t="s">
        <v>111</v>
      </c>
      <c r="C141" s="127"/>
      <c r="D141" s="99"/>
      <c r="E141" s="49">
        <v>65</v>
      </c>
      <c r="F141" s="35">
        <f t="shared" ref="F141:F147" si="4">IF(D141&gt;0,D141*E141,0)</f>
        <v>0</v>
      </c>
    </row>
    <row r="142" spans="1:6" ht="12.75" customHeight="1" x14ac:dyDescent="0.2">
      <c r="A142" s="85"/>
      <c r="B142" s="48" t="s">
        <v>142</v>
      </c>
      <c r="C142" s="64"/>
      <c r="D142" s="99"/>
      <c r="E142" s="49">
        <v>70</v>
      </c>
      <c r="F142" s="35">
        <f t="shared" si="4"/>
        <v>0</v>
      </c>
    </row>
    <row r="143" spans="1:6" ht="12.75" customHeight="1" x14ac:dyDescent="0.2">
      <c r="A143" s="77"/>
      <c r="B143" s="48" t="s">
        <v>112</v>
      </c>
      <c r="C143" s="64"/>
      <c r="D143" s="99"/>
      <c r="E143" s="49">
        <v>80</v>
      </c>
      <c r="F143" s="35">
        <f t="shared" si="4"/>
        <v>0</v>
      </c>
    </row>
    <row r="144" spans="1:6" ht="12.75" customHeight="1" x14ac:dyDescent="0.2">
      <c r="A144" s="65"/>
      <c r="B144" s="48" t="s">
        <v>113</v>
      </c>
      <c r="C144" s="64"/>
      <c r="D144" s="99"/>
      <c r="E144" s="49">
        <v>95</v>
      </c>
      <c r="F144" s="35">
        <f t="shared" si="4"/>
        <v>0</v>
      </c>
    </row>
    <row r="145" spans="1:6" ht="12.75" customHeight="1" x14ac:dyDescent="0.2">
      <c r="A145" s="65"/>
      <c r="B145" s="48" t="s">
        <v>114</v>
      </c>
      <c r="C145" s="64"/>
      <c r="D145" s="99"/>
      <c r="E145" s="49">
        <v>125</v>
      </c>
      <c r="F145" s="35">
        <f t="shared" si="4"/>
        <v>0</v>
      </c>
    </row>
    <row r="146" spans="1:6" ht="12.75" customHeight="1" x14ac:dyDescent="0.2">
      <c r="A146" s="65"/>
      <c r="B146" s="48" t="s">
        <v>115</v>
      </c>
      <c r="C146" s="64"/>
      <c r="D146" s="99"/>
      <c r="E146" s="49">
        <v>150</v>
      </c>
      <c r="F146" s="35">
        <f t="shared" si="4"/>
        <v>0</v>
      </c>
    </row>
    <row r="147" spans="1:6" s="1" customFormat="1" ht="12.75" customHeight="1" x14ac:dyDescent="0.25">
      <c r="A147" s="66"/>
      <c r="B147" s="48" t="s">
        <v>157</v>
      </c>
      <c r="C147" s="64"/>
      <c r="D147" s="99"/>
      <c r="E147" s="49">
        <v>75</v>
      </c>
      <c r="F147" s="35">
        <f t="shared" si="4"/>
        <v>0</v>
      </c>
    </row>
    <row r="148" spans="1:6" ht="12.75" customHeight="1" x14ac:dyDescent="0.2">
      <c r="A148" s="58" t="s">
        <v>116</v>
      </c>
      <c r="B148" s="53"/>
      <c r="C148" s="53"/>
      <c r="D148" s="54"/>
      <c r="E148" s="55"/>
      <c r="F148" s="56">
        <f>SUM(F141:F147)</f>
        <v>0</v>
      </c>
    </row>
    <row r="149" spans="1:6" ht="12.75" customHeight="1" x14ac:dyDescent="0.25">
      <c r="A149" s="65"/>
      <c r="B149" s="1"/>
      <c r="C149" s="1"/>
      <c r="D149" s="1"/>
      <c r="E149" s="1"/>
      <c r="F149" s="1"/>
    </row>
    <row r="150" spans="1:6" ht="12.75" customHeight="1" x14ac:dyDescent="0.2">
      <c r="A150" s="93" t="s">
        <v>47</v>
      </c>
      <c r="B150" s="119" t="s">
        <v>48</v>
      </c>
      <c r="C150" s="120"/>
      <c r="D150" s="95" t="s">
        <v>36</v>
      </c>
      <c r="E150" s="96" t="s">
        <v>86</v>
      </c>
      <c r="F150" s="96" t="s">
        <v>37</v>
      </c>
    </row>
    <row r="151" spans="1:6" ht="12.75" customHeight="1" x14ac:dyDescent="0.2">
      <c r="A151" s="77"/>
      <c r="B151" s="121" t="s">
        <v>175</v>
      </c>
      <c r="C151" s="122"/>
      <c r="D151" s="99"/>
      <c r="E151" s="49">
        <v>5</v>
      </c>
      <c r="F151" s="32">
        <f>D151*E151</f>
        <v>0</v>
      </c>
    </row>
    <row r="152" spans="1:6" ht="12.75" customHeight="1" x14ac:dyDescent="0.25">
      <c r="A152" s="137"/>
      <c r="B152" s="48" t="s">
        <v>176</v>
      </c>
      <c r="C152" s="123"/>
      <c r="D152" s="99"/>
      <c r="E152" s="49">
        <v>10</v>
      </c>
      <c r="F152" s="32">
        <f t="shared" ref="F152:F156" si="5">D152*E152</f>
        <v>0</v>
      </c>
    </row>
    <row r="153" spans="1:6" ht="12.75" customHeight="1" x14ac:dyDescent="0.2">
      <c r="A153" s="77"/>
      <c r="B153" s="48" t="s">
        <v>177</v>
      </c>
      <c r="C153" s="123"/>
      <c r="D153" s="99"/>
      <c r="E153" s="49">
        <v>65</v>
      </c>
      <c r="F153" s="32">
        <f t="shared" si="5"/>
        <v>0</v>
      </c>
    </row>
    <row r="154" spans="1:6" ht="12.75" customHeight="1" x14ac:dyDescent="0.2">
      <c r="A154" s="65"/>
      <c r="B154" s="48" t="s">
        <v>178</v>
      </c>
      <c r="C154" s="123"/>
      <c r="D154" s="99"/>
      <c r="E154" s="49">
        <v>45</v>
      </c>
      <c r="F154" s="32">
        <f t="shared" si="5"/>
        <v>0</v>
      </c>
    </row>
    <row r="155" spans="1:6" ht="12.75" customHeight="1" x14ac:dyDescent="0.2">
      <c r="A155" s="65"/>
      <c r="B155" s="48" t="s">
        <v>189</v>
      </c>
      <c r="C155" s="123"/>
      <c r="D155" s="134"/>
      <c r="E155" s="49">
        <v>13</v>
      </c>
      <c r="F155" s="32">
        <f t="shared" si="5"/>
        <v>0</v>
      </c>
    </row>
    <row r="156" spans="1:6" s="1" customFormat="1" ht="12.75" customHeight="1" x14ac:dyDescent="0.25">
      <c r="A156" s="66"/>
      <c r="B156" s="124" t="s">
        <v>179</v>
      </c>
      <c r="C156" s="131"/>
      <c r="D156" s="99"/>
      <c r="E156" s="49">
        <v>16</v>
      </c>
      <c r="F156" s="32">
        <f t="shared" si="5"/>
        <v>0</v>
      </c>
    </row>
    <row r="157" spans="1:6" ht="12.75" customHeight="1" x14ac:dyDescent="0.2">
      <c r="A157" s="58" t="s">
        <v>117</v>
      </c>
      <c r="B157" s="59"/>
      <c r="C157" s="59"/>
      <c r="D157" s="60"/>
      <c r="E157" s="61"/>
      <c r="F157" s="56">
        <f>SUM(F151:F156)</f>
        <v>0</v>
      </c>
    </row>
    <row r="158" spans="1:6" ht="12.75" customHeight="1" x14ac:dyDescent="0.25">
      <c r="A158" s="65"/>
      <c r="B158" s="1"/>
      <c r="C158" s="1"/>
      <c r="D158" s="1"/>
      <c r="E158" s="1"/>
      <c r="F158" s="1"/>
    </row>
    <row r="159" spans="1:6" ht="12.75" customHeight="1" x14ac:dyDescent="0.2">
      <c r="A159" s="87" t="s">
        <v>49</v>
      </c>
      <c r="B159" s="88" t="s">
        <v>106</v>
      </c>
      <c r="C159" s="89"/>
      <c r="D159" s="31" t="s">
        <v>36</v>
      </c>
      <c r="E159" s="32" t="s">
        <v>86</v>
      </c>
      <c r="F159" s="33" t="s">
        <v>37</v>
      </c>
    </row>
    <row r="160" spans="1:6" ht="12.75" customHeight="1" x14ac:dyDescent="0.2">
      <c r="A160" s="29"/>
      <c r="D160" s="99"/>
      <c r="E160" s="49">
        <v>68</v>
      </c>
      <c r="F160" s="32">
        <f>D160*E160</f>
        <v>0</v>
      </c>
    </row>
    <row r="161" spans="1:6" ht="12.75" customHeight="1" x14ac:dyDescent="0.2">
      <c r="A161" s="58" t="s">
        <v>118</v>
      </c>
      <c r="B161" s="53"/>
      <c r="C161" s="53"/>
      <c r="D161" s="60"/>
      <c r="E161" s="61"/>
      <c r="F161" s="56">
        <f>F160</f>
        <v>0</v>
      </c>
    </row>
    <row r="162" spans="1:6" ht="12.75" customHeight="1" x14ac:dyDescent="0.2">
      <c r="A162" s="75"/>
      <c r="B162" s="75"/>
      <c r="C162" s="48"/>
      <c r="D162" s="72"/>
      <c r="E162" s="73"/>
      <c r="F162" s="74"/>
    </row>
    <row r="163" spans="1:6" ht="12.75" customHeight="1" x14ac:dyDescent="0.2">
      <c r="A163" s="87" t="s">
        <v>27</v>
      </c>
      <c r="B163" s="88" t="s">
        <v>88</v>
      </c>
      <c r="C163" s="89"/>
      <c r="D163" s="90"/>
      <c r="E163" s="91"/>
      <c r="F163" s="92"/>
    </row>
    <row r="164" spans="1:6" ht="12.75" customHeight="1" x14ac:dyDescent="0.2">
      <c r="A164" s="81" t="s">
        <v>34</v>
      </c>
      <c r="B164" s="29"/>
      <c r="C164" s="143"/>
      <c r="D164" s="31" t="s">
        <v>36</v>
      </c>
      <c r="E164" s="32" t="s">
        <v>86</v>
      </c>
      <c r="F164" s="33" t="s">
        <v>37</v>
      </c>
    </row>
    <row r="165" spans="1:6" ht="12.75" customHeight="1" x14ac:dyDescent="0.2">
      <c r="A165" s="148" t="s">
        <v>160</v>
      </c>
      <c r="B165" s="69" t="s">
        <v>143</v>
      </c>
      <c r="C165" s="69" t="s">
        <v>145</v>
      </c>
      <c r="D165" s="99"/>
      <c r="E165" s="78">
        <v>15</v>
      </c>
      <c r="F165" s="35">
        <f>D165*E165</f>
        <v>0</v>
      </c>
    </row>
    <row r="166" spans="1:6" ht="12.75" customHeight="1" x14ac:dyDescent="0.2">
      <c r="A166" s="149"/>
      <c r="B166" s="69" t="s">
        <v>144</v>
      </c>
      <c r="C166" s="69" t="s">
        <v>21</v>
      </c>
      <c r="D166" s="99"/>
      <c r="E166" s="78">
        <v>35</v>
      </c>
      <c r="F166" s="35">
        <f>D166*E166</f>
        <v>0</v>
      </c>
    </row>
    <row r="167" spans="1:6" ht="12.75" customHeight="1" x14ac:dyDescent="0.2">
      <c r="A167" s="149"/>
      <c r="B167" s="69" t="s">
        <v>144</v>
      </c>
      <c r="C167" s="69" t="s">
        <v>22</v>
      </c>
      <c r="D167" s="99"/>
      <c r="E167" s="78">
        <v>60</v>
      </c>
      <c r="F167" s="35">
        <f>D167*E167</f>
        <v>0</v>
      </c>
    </row>
    <row r="168" spans="1:6" ht="12.75" customHeight="1" x14ac:dyDescent="0.2">
      <c r="A168" s="149"/>
      <c r="B168" s="69" t="s">
        <v>144</v>
      </c>
      <c r="C168" s="69" t="s">
        <v>23</v>
      </c>
      <c r="D168" s="100"/>
      <c r="E168" s="79">
        <v>80</v>
      </c>
      <c r="F168" s="35">
        <f>D168*E168</f>
        <v>0</v>
      </c>
    </row>
    <row r="169" spans="1:6" ht="12.75" customHeight="1" x14ac:dyDescent="0.2">
      <c r="A169" s="150"/>
      <c r="B169" s="38" t="s">
        <v>146</v>
      </c>
      <c r="C169" s="80"/>
      <c r="D169" s="40"/>
      <c r="E169" s="41"/>
      <c r="F169" s="42">
        <f>SUM(F165:F168)</f>
        <v>0</v>
      </c>
    </row>
    <row r="170" spans="1:6" ht="12.75" customHeight="1" x14ac:dyDescent="0.2">
      <c r="A170" s="145" t="s">
        <v>18</v>
      </c>
      <c r="B170" s="69" t="s">
        <v>143</v>
      </c>
      <c r="C170" s="69" t="s">
        <v>145</v>
      </c>
      <c r="D170" s="101"/>
      <c r="E170" s="82">
        <v>15</v>
      </c>
      <c r="F170" s="35">
        <f>D170*E170</f>
        <v>0</v>
      </c>
    </row>
    <row r="171" spans="1:6" ht="12.75" customHeight="1" x14ac:dyDescent="0.2">
      <c r="A171" s="146"/>
      <c r="B171" s="69" t="s">
        <v>144</v>
      </c>
      <c r="C171" s="69" t="s">
        <v>21</v>
      </c>
      <c r="D171" s="99"/>
      <c r="E171" s="83">
        <v>30</v>
      </c>
      <c r="F171" s="35">
        <f>D171*E171</f>
        <v>0</v>
      </c>
    </row>
    <row r="172" spans="1:6" ht="12.75" customHeight="1" x14ac:dyDescent="0.2">
      <c r="A172" s="146"/>
      <c r="B172" s="69" t="s">
        <v>144</v>
      </c>
      <c r="C172" s="69" t="s">
        <v>22</v>
      </c>
      <c r="D172" s="99"/>
      <c r="E172" s="83">
        <v>50</v>
      </c>
      <c r="F172" s="35">
        <f>D172*E172</f>
        <v>0</v>
      </c>
    </row>
    <row r="173" spans="1:6" ht="12.75" customHeight="1" x14ac:dyDescent="0.2">
      <c r="A173" s="146"/>
      <c r="B173" s="69" t="s">
        <v>144</v>
      </c>
      <c r="C173" s="69" t="s">
        <v>23</v>
      </c>
      <c r="D173" s="100"/>
      <c r="E173" s="84">
        <v>70</v>
      </c>
      <c r="F173" s="35">
        <f>D173*E173</f>
        <v>0</v>
      </c>
    </row>
    <row r="174" spans="1:6" ht="12.75" customHeight="1" x14ac:dyDescent="0.2">
      <c r="A174" s="146"/>
      <c r="B174" s="38" t="s">
        <v>147</v>
      </c>
      <c r="C174" s="80"/>
      <c r="D174" s="40"/>
      <c r="E174" s="41"/>
      <c r="F174" s="42">
        <f>SUM(F170:F173)</f>
        <v>0</v>
      </c>
    </row>
    <row r="175" spans="1:6" ht="12.75" customHeight="1" x14ac:dyDescent="0.2">
      <c r="A175" s="145" t="s">
        <v>20</v>
      </c>
      <c r="B175" s="125" t="s">
        <v>143</v>
      </c>
      <c r="C175" s="125" t="s">
        <v>145</v>
      </c>
      <c r="D175" s="101"/>
      <c r="E175" s="82">
        <v>15</v>
      </c>
      <c r="F175" s="35">
        <f>D175*E175</f>
        <v>0</v>
      </c>
    </row>
    <row r="176" spans="1:6" ht="12.75" customHeight="1" x14ac:dyDescent="0.2">
      <c r="A176" s="146"/>
      <c r="B176" s="125" t="s">
        <v>144</v>
      </c>
      <c r="C176" s="125" t="s">
        <v>21</v>
      </c>
      <c r="D176" s="99"/>
      <c r="E176" s="83">
        <v>25</v>
      </c>
      <c r="F176" s="35">
        <f>D176*E176</f>
        <v>0</v>
      </c>
    </row>
    <row r="177" spans="1:6" ht="12.75" customHeight="1" x14ac:dyDescent="0.2">
      <c r="A177" s="146"/>
      <c r="B177" s="125" t="s">
        <v>144</v>
      </c>
      <c r="C177" s="125" t="s">
        <v>22</v>
      </c>
      <c r="D177" s="99"/>
      <c r="E177" s="83">
        <v>40</v>
      </c>
      <c r="F177" s="35">
        <f>D177*E177</f>
        <v>0</v>
      </c>
    </row>
    <row r="178" spans="1:6" ht="12.75" customHeight="1" x14ac:dyDescent="0.2">
      <c r="A178" s="146"/>
      <c r="B178" s="125" t="s">
        <v>144</v>
      </c>
      <c r="C178" s="125" t="s">
        <v>23</v>
      </c>
      <c r="D178" s="100"/>
      <c r="E178" s="84">
        <v>60</v>
      </c>
      <c r="F178" s="35">
        <f>D178*E178</f>
        <v>0</v>
      </c>
    </row>
    <row r="179" spans="1:6" ht="12.75" customHeight="1" x14ac:dyDescent="0.2">
      <c r="A179" s="147"/>
      <c r="B179" s="38" t="s">
        <v>148</v>
      </c>
      <c r="C179" s="80"/>
      <c r="D179" s="40"/>
      <c r="E179" s="41"/>
      <c r="F179" s="42">
        <f>SUM(F175:F178)</f>
        <v>0</v>
      </c>
    </row>
    <row r="180" spans="1:6" ht="12.75" customHeight="1" x14ac:dyDescent="0.2">
      <c r="A180" s="43" t="s">
        <v>156</v>
      </c>
      <c r="B180" s="29"/>
      <c r="C180" s="143"/>
      <c r="D180" s="31" t="s">
        <v>36</v>
      </c>
      <c r="E180" s="32" t="s">
        <v>86</v>
      </c>
      <c r="F180" s="33" t="s">
        <v>37</v>
      </c>
    </row>
    <row r="181" spans="1:6" ht="12.75" customHeight="1" x14ac:dyDescent="0.2">
      <c r="A181" s="151" t="s">
        <v>160</v>
      </c>
      <c r="B181" s="69" t="s">
        <v>14</v>
      </c>
      <c r="C181" s="69" t="s">
        <v>152</v>
      </c>
      <c r="D181" s="99"/>
      <c r="E181" s="78">
        <v>40</v>
      </c>
      <c r="F181" s="35">
        <f t="shared" ref="F181:F184" si="6">D181*E181</f>
        <v>0</v>
      </c>
    </row>
    <row r="182" spans="1:6" ht="12.75" customHeight="1" x14ac:dyDescent="0.2">
      <c r="A182" s="152"/>
      <c r="B182" s="69" t="s">
        <v>15</v>
      </c>
      <c r="C182" s="69" t="s">
        <v>153</v>
      </c>
      <c r="D182" s="99"/>
      <c r="E182" s="78">
        <v>175</v>
      </c>
      <c r="F182" s="35">
        <f t="shared" si="6"/>
        <v>0</v>
      </c>
    </row>
    <row r="183" spans="1:6" ht="12.75" customHeight="1" x14ac:dyDescent="0.2">
      <c r="A183" s="152"/>
      <c r="B183" s="69" t="s">
        <v>16</v>
      </c>
      <c r="C183" s="69" t="s">
        <v>152</v>
      </c>
      <c r="D183" s="99"/>
      <c r="E183" s="78">
        <v>340</v>
      </c>
      <c r="F183" s="35">
        <f t="shared" si="6"/>
        <v>0</v>
      </c>
    </row>
    <row r="184" spans="1:6" ht="12.75" customHeight="1" x14ac:dyDescent="0.2">
      <c r="A184" s="152"/>
      <c r="B184" s="69" t="s">
        <v>17</v>
      </c>
      <c r="C184" s="69" t="s">
        <v>153</v>
      </c>
      <c r="D184" s="100"/>
      <c r="E184" s="79">
        <v>660</v>
      </c>
      <c r="F184" s="35">
        <f t="shared" si="6"/>
        <v>0</v>
      </c>
    </row>
    <row r="185" spans="1:6" ht="12.75" customHeight="1" x14ac:dyDescent="0.2">
      <c r="A185" s="152"/>
      <c r="B185" s="38" t="s">
        <v>149</v>
      </c>
      <c r="C185" s="80"/>
      <c r="D185" s="40"/>
      <c r="E185" s="41"/>
      <c r="F185" s="42">
        <f>SUM(F181:F184)</f>
        <v>0</v>
      </c>
    </row>
    <row r="186" spans="1:6" ht="12.75" customHeight="1" x14ac:dyDescent="0.2">
      <c r="A186" s="145" t="s">
        <v>18</v>
      </c>
      <c r="B186" s="69" t="s">
        <v>14</v>
      </c>
      <c r="C186" s="69" t="s">
        <v>152</v>
      </c>
      <c r="D186" s="101"/>
      <c r="E186" s="82">
        <v>30</v>
      </c>
      <c r="F186" s="35">
        <f t="shared" ref="F186:F193" si="7">D186*E186</f>
        <v>0</v>
      </c>
    </row>
    <row r="187" spans="1:6" ht="12.75" customHeight="1" x14ac:dyDescent="0.2">
      <c r="A187" s="146"/>
      <c r="B187" s="69" t="s">
        <v>15</v>
      </c>
      <c r="C187" s="69" t="s">
        <v>153</v>
      </c>
      <c r="D187" s="99"/>
      <c r="E187" s="83">
        <v>125</v>
      </c>
      <c r="F187" s="35">
        <f t="shared" si="7"/>
        <v>0</v>
      </c>
    </row>
    <row r="188" spans="1:6" ht="12.75" customHeight="1" x14ac:dyDescent="0.2">
      <c r="A188" s="146"/>
      <c r="B188" s="69" t="s">
        <v>16</v>
      </c>
      <c r="C188" s="69" t="s">
        <v>152</v>
      </c>
      <c r="D188" s="99"/>
      <c r="E188" s="83">
        <v>240</v>
      </c>
      <c r="F188" s="35">
        <f t="shared" si="7"/>
        <v>0</v>
      </c>
    </row>
    <row r="189" spans="1:6" ht="12.75" customHeight="1" x14ac:dyDescent="0.2">
      <c r="A189" s="146"/>
      <c r="B189" s="69" t="s">
        <v>17</v>
      </c>
      <c r="C189" s="69" t="s">
        <v>153</v>
      </c>
      <c r="D189" s="100"/>
      <c r="E189" s="84">
        <v>460</v>
      </c>
      <c r="F189" s="35">
        <f t="shared" si="7"/>
        <v>0</v>
      </c>
    </row>
    <row r="190" spans="1:6" ht="12.75" customHeight="1" x14ac:dyDescent="0.2">
      <c r="A190" s="146"/>
      <c r="B190" s="69" t="s">
        <v>14</v>
      </c>
      <c r="C190" s="69" t="s">
        <v>154</v>
      </c>
      <c r="D190" s="99"/>
      <c r="E190" s="126">
        <v>40</v>
      </c>
      <c r="F190" s="35">
        <f t="shared" si="7"/>
        <v>0</v>
      </c>
    </row>
    <row r="191" spans="1:6" ht="12.75" customHeight="1" x14ac:dyDescent="0.2">
      <c r="A191" s="146"/>
      <c r="B191" s="69" t="s">
        <v>15</v>
      </c>
      <c r="C191" s="69" t="s">
        <v>154</v>
      </c>
      <c r="D191" s="99"/>
      <c r="E191" s="126">
        <v>175</v>
      </c>
      <c r="F191" s="35">
        <f t="shared" si="7"/>
        <v>0</v>
      </c>
    </row>
    <row r="192" spans="1:6" ht="12.75" customHeight="1" x14ac:dyDescent="0.2">
      <c r="A192" s="146"/>
      <c r="B192" s="69" t="s">
        <v>16</v>
      </c>
      <c r="C192" s="69" t="s">
        <v>155</v>
      </c>
      <c r="D192" s="99"/>
      <c r="E192" s="126">
        <v>330</v>
      </c>
      <c r="F192" s="35">
        <f t="shared" si="7"/>
        <v>0</v>
      </c>
    </row>
    <row r="193" spans="1:6" ht="12.75" customHeight="1" x14ac:dyDescent="0.2">
      <c r="A193" s="146"/>
      <c r="B193" s="69" t="s">
        <v>17</v>
      </c>
      <c r="C193" s="69" t="s">
        <v>155</v>
      </c>
      <c r="D193" s="99"/>
      <c r="E193" s="126">
        <v>620</v>
      </c>
      <c r="F193" s="35">
        <f t="shared" si="7"/>
        <v>0</v>
      </c>
    </row>
    <row r="194" spans="1:6" ht="12.75" customHeight="1" x14ac:dyDescent="0.2">
      <c r="A194" s="147"/>
      <c r="B194" s="38" t="s">
        <v>150</v>
      </c>
      <c r="C194" s="80"/>
      <c r="D194" s="40"/>
      <c r="E194" s="41"/>
      <c r="F194" s="42">
        <f>SUM(F186:F193)</f>
        <v>0</v>
      </c>
    </row>
    <row r="195" spans="1:6" ht="12.75" customHeight="1" x14ac:dyDescent="0.2">
      <c r="A195" s="145" t="s">
        <v>20</v>
      </c>
      <c r="B195" s="69" t="s">
        <v>14</v>
      </c>
      <c r="C195" s="69" t="s">
        <v>152</v>
      </c>
      <c r="D195" s="101"/>
      <c r="E195" s="82">
        <v>20</v>
      </c>
      <c r="F195" s="35">
        <f t="shared" ref="F195:F202" si="8">D195*E195</f>
        <v>0</v>
      </c>
    </row>
    <row r="196" spans="1:6" ht="12.75" customHeight="1" x14ac:dyDescent="0.2">
      <c r="A196" s="146"/>
      <c r="B196" s="69" t="s">
        <v>15</v>
      </c>
      <c r="C196" s="69" t="s">
        <v>153</v>
      </c>
      <c r="D196" s="99"/>
      <c r="E196" s="83">
        <v>95</v>
      </c>
      <c r="F196" s="35">
        <f t="shared" si="8"/>
        <v>0</v>
      </c>
    </row>
    <row r="197" spans="1:6" ht="12.75" customHeight="1" x14ac:dyDescent="0.2">
      <c r="A197" s="146"/>
      <c r="B197" s="69" t="s">
        <v>16</v>
      </c>
      <c r="C197" s="69" t="s">
        <v>152</v>
      </c>
      <c r="D197" s="99"/>
      <c r="E197" s="83">
        <v>180</v>
      </c>
      <c r="F197" s="35">
        <f t="shared" si="8"/>
        <v>0</v>
      </c>
    </row>
    <row r="198" spans="1:6" ht="12.75" customHeight="1" x14ac:dyDescent="0.2">
      <c r="A198" s="146"/>
      <c r="B198" s="69" t="s">
        <v>17</v>
      </c>
      <c r="C198" s="69" t="s">
        <v>153</v>
      </c>
      <c r="D198" s="100"/>
      <c r="E198" s="84">
        <v>340</v>
      </c>
      <c r="F198" s="35">
        <f t="shared" si="8"/>
        <v>0</v>
      </c>
    </row>
    <row r="199" spans="1:6" ht="12.75" customHeight="1" x14ac:dyDescent="0.2">
      <c r="A199" s="146"/>
      <c r="B199" s="69" t="s">
        <v>14</v>
      </c>
      <c r="C199" s="69" t="s">
        <v>154</v>
      </c>
      <c r="D199" s="99"/>
      <c r="E199" s="126">
        <v>30</v>
      </c>
      <c r="F199" s="35">
        <f t="shared" si="8"/>
        <v>0</v>
      </c>
    </row>
    <row r="200" spans="1:6" ht="12.75" customHeight="1" x14ac:dyDescent="0.2">
      <c r="A200" s="146"/>
      <c r="B200" s="69" t="s">
        <v>15</v>
      </c>
      <c r="C200" s="69" t="s">
        <v>154</v>
      </c>
      <c r="D200" s="99"/>
      <c r="E200" s="126">
        <v>140</v>
      </c>
      <c r="F200" s="35">
        <f t="shared" si="8"/>
        <v>0</v>
      </c>
    </row>
    <row r="201" spans="1:6" ht="12.75" customHeight="1" x14ac:dyDescent="0.2">
      <c r="A201" s="146"/>
      <c r="B201" s="69" t="s">
        <v>16</v>
      </c>
      <c r="C201" s="69" t="s">
        <v>155</v>
      </c>
      <c r="D201" s="99"/>
      <c r="E201" s="126">
        <v>260</v>
      </c>
      <c r="F201" s="35">
        <f t="shared" si="8"/>
        <v>0</v>
      </c>
    </row>
    <row r="202" spans="1:6" ht="12.75" customHeight="1" x14ac:dyDescent="0.2">
      <c r="A202" s="146"/>
      <c r="B202" s="69" t="s">
        <v>17</v>
      </c>
      <c r="C202" s="69" t="s">
        <v>155</v>
      </c>
      <c r="D202" s="99"/>
      <c r="E202" s="126">
        <v>480</v>
      </c>
      <c r="F202" s="35">
        <f t="shared" si="8"/>
        <v>0</v>
      </c>
    </row>
    <row r="203" spans="1:6" ht="12.75" customHeight="1" x14ac:dyDescent="0.2">
      <c r="A203" s="147"/>
      <c r="B203" s="38" t="s">
        <v>151</v>
      </c>
      <c r="C203" s="80"/>
      <c r="D203" s="40"/>
      <c r="E203" s="41"/>
      <c r="F203" s="42">
        <f>SUM(F195:F202)</f>
        <v>0</v>
      </c>
    </row>
    <row r="204" spans="1:6" ht="12.75" customHeight="1" x14ac:dyDescent="0.2">
      <c r="A204" s="43" t="s">
        <v>180</v>
      </c>
      <c r="B204" s="29"/>
      <c r="C204" s="143"/>
      <c r="D204" s="31" t="s">
        <v>36</v>
      </c>
      <c r="E204" s="32" t="s">
        <v>86</v>
      </c>
      <c r="F204" s="33" t="s">
        <v>37</v>
      </c>
    </row>
    <row r="205" spans="1:6" ht="12.75" customHeight="1" x14ac:dyDescent="0.2">
      <c r="A205" s="138"/>
      <c r="B205" s="130" t="s">
        <v>181</v>
      </c>
      <c r="C205" s="133"/>
      <c r="D205" s="101"/>
      <c r="E205" s="135">
        <v>55</v>
      </c>
      <c r="F205" s="136">
        <f>D205*E205</f>
        <v>0</v>
      </c>
    </row>
    <row r="206" spans="1:6" ht="12.75" customHeight="1" x14ac:dyDescent="0.2">
      <c r="A206" s="139"/>
      <c r="B206" s="130" t="s">
        <v>182</v>
      </c>
      <c r="C206" s="133"/>
      <c r="D206" s="101"/>
      <c r="E206" s="135">
        <v>0</v>
      </c>
      <c r="F206" s="136">
        <f>D206*E206</f>
        <v>0</v>
      </c>
    </row>
    <row r="207" spans="1:6" ht="12.75" customHeight="1" x14ac:dyDescent="0.2">
      <c r="A207" s="140"/>
      <c r="B207" s="38" t="s">
        <v>183</v>
      </c>
      <c r="C207" s="80"/>
      <c r="D207" s="40"/>
      <c r="E207" s="41"/>
      <c r="F207" s="42">
        <f>SUM(F205:F206)</f>
        <v>0</v>
      </c>
    </row>
    <row r="208" spans="1:6" ht="12.75" customHeight="1" x14ac:dyDescent="0.2">
      <c r="A208" s="58" t="s">
        <v>80</v>
      </c>
      <c r="B208" s="59"/>
      <c r="C208" s="59"/>
      <c r="D208" s="60"/>
      <c r="E208" s="61"/>
      <c r="F208" s="56">
        <f>F169+F174+F179+F185+F194+F203+F207</f>
        <v>0</v>
      </c>
    </row>
    <row r="209" spans="1:6" ht="12.75" customHeight="1" x14ac:dyDescent="0.2">
      <c r="A209" s="132"/>
      <c r="B209" s="75"/>
      <c r="C209" s="64"/>
      <c r="D209" s="72"/>
      <c r="E209" s="73"/>
      <c r="F209" s="74"/>
    </row>
    <row r="210" spans="1:6" ht="12.75" customHeight="1" x14ac:dyDescent="0.2">
      <c r="A210" s="93" t="s">
        <v>25</v>
      </c>
      <c r="B210" s="88" t="s">
        <v>6</v>
      </c>
      <c r="C210" s="94"/>
      <c r="D210" s="95" t="s">
        <v>36</v>
      </c>
      <c r="E210" s="96" t="s">
        <v>86</v>
      </c>
      <c r="F210" s="96" t="s">
        <v>37</v>
      </c>
    </row>
    <row r="211" spans="1:6" ht="12.75" customHeight="1" x14ac:dyDescent="0.2">
      <c r="A211" s="77"/>
      <c r="B211" s="34" t="s">
        <v>7</v>
      </c>
      <c r="C211" s="104"/>
      <c r="D211" s="99"/>
      <c r="E211" s="35">
        <v>30</v>
      </c>
      <c r="F211" s="35">
        <f t="shared" ref="F211" si="9">D211*E211</f>
        <v>0</v>
      </c>
    </row>
    <row r="212" spans="1:6" ht="12.75" customHeight="1" x14ac:dyDescent="0.2">
      <c r="A212" s="141"/>
      <c r="B212" s="34" t="s">
        <v>8</v>
      </c>
      <c r="C212" s="34"/>
      <c r="D212" s="99"/>
      <c r="E212" s="35">
        <v>55</v>
      </c>
      <c r="F212" s="57">
        <f>D212*E212</f>
        <v>0</v>
      </c>
    </row>
    <row r="213" spans="1:6" x14ac:dyDescent="0.2">
      <c r="A213" s="52" t="s">
        <v>79</v>
      </c>
      <c r="B213" s="53"/>
      <c r="C213" s="53"/>
      <c r="D213" s="54"/>
      <c r="E213" s="55"/>
      <c r="F213" s="56">
        <f>SUM(F211:F212)</f>
        <v>0</v>
      </c>
    </row>
    <row r="214" spans="1:6" ht="12.75" customHeight="1" x14ac:dyDescent="0.2">
      <c r="A214" s="77"/>
      <c r="B214" s="75"/>
      <c r="C214" s="75"/>
      <c r="D214" s="72"/>
      <c r="E214" s="73"/>
      <c r="F214" s="74"/>
    </row>
    <row r="215" spans="1:6" x14ac:dyDescent="0.2">
      <c r="A215" s="93" t="s">
        <v>56</v>
      </c>
      <c r="B215" s="88" t="s">
        <v>57</v>
      </c>
      <c r="C215" s="94"/>
      <c r="D215" s="95" t="s">
        <v>36</v>
      </c>
      <c r="E215" s="96" t="s">
        <v>86</v>
      </c>
      <c r="F215" s="96" t="s">
        <v>37</v>
      </c>
    </row>
    <row r="216" spans="1:6" x14ac:dyDescent="0.2">
      <c r="B216" s="48" t="s">
        <v>184</v>
      </c>
      <c r="C216" s="48"/>
      <c r="D216" s="99"/>
      <c r="E216" s="49">
        <v>0</v>
      </c>
      <c r="F216" s="35">
        <f>D216*E216</f>
        <v>0</v>
      </c>
    </row>
    <row r="217" spans="1:6" s="97" customFormat="1" ht="15" x14ac:dyDescent="0.2">
      <c r="A217" s="52" t="s">
        <v>79</v>
      </c>
      <c r="B217" s="53"/>
      <c r="C217" s="53"/>
      <c r="D217" s="54"/>
      <c r="E217" s="55"/>
      <c r="F217" s="56">
        <f>F216</f>
        <v>0</v>
      </c>
    </row>
    <row r="218" spans="1:6" x14ac:dyDescent="0.2">
      <c r="A218" s="85"/>
      <c r="D218" s="12"/>
    </row>
    <row r="219" spans="1:6" ht="15.75" x14ac:dyDescent="0.25">
      <c r="A219" s="3" t="s">
        <v>87</v>
      </c>
      <c r="B219" s="4"/>
      <c r="C219" s="4"/>
      <c r="D219" s="5"/>
      <c r="E219" s="6"/>
      <c r="F219" s="7">
        <f>F217+F213+F208+F161+F157+F148+F138+F120+F111+F100+F84+F77+F69+F62+F55+F113+F124</f>
        <v>0</v>
      </c>
    </row>
    <row r="222" spans="1:6" ht="15" x14ac:dyDescent="0.2">
      <c r="A222" s="97"/>
    </row>
  </sheetData>
  <mergeCells count="46">
    <mergeCell ref="A175:A179"/>
    <mergeCell ref="A181:A185"/>
    <mergeCell ref="A186:A194"/>
    <mergeCell ref="A195:A203"/>
    <mergeCell ref="A65:A68"/>
    <mergeCell ref="A72:A76"/>
    <mergeCell ref="A127:A131"/>
    <mergeCell ref="A132:A136"/>
    <mergeCell ref="A165:A169"/>
    <mergeCell ref="A170:A174"/>
    <mergeCell ref="A58:A61"/>
    <mergeCell ref="C27:D27"/>
    <mergeCell ref="B28:D28"/>
    <mergeCell ref="C32:D32"/>
    <mergeCell ref="C33:D33"/>
    <mergeCell ref="C34:D34"/>
    <mergeCell ref="C35:D35"/>
    <mergeCell ref="C36:D36"/>
    <mergeCell ref="B37:D37"/>
    <mergeCell ref="A39:F39"/>
    <mergeCell ref="A44:A48"/>
    <mergeCell ref="A50:A54"/>
    <mergeCell ref="B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14:D14"/>
    <mergeCell ref="B1:E1"/>
    <mergeCell ref="B2:E2"/>
    <mergeCell ref="B4:E4"/>
    <mergeCell ref="B5:E5"/>
    <mergeCell ref="C6:E6"/>
    <mergeCell ref="C8:D8"/>
    <mergeCell ref="C9:D9"/>
    <mergeCell ref="C10:D10"/>
    <mergeCell ref="C11:D11"/>
    <mergeCell ref="C12:D12"/>
    <mergeCell ref="C13:D13"/>
  </mergeCells>
  <printOptions horizontalCentered="1" verticalCentered="1"/>
  <pageMargins left="0.7" right="0.7" top="0.25" bottom="0.5" header="0.3" footer="0.1"/>
  <pageSetup fitToHeight="0" orientation="portrait" r:id="rId1"/>
  <headerFooter>
    <oddFooter>&amp;C&amp;A Page &amp;P</oddFooter>
  </headerFooter>
  <rowBreaks count="4" manualBreakCount="4">
    <brk id="38" max="16383" man="1"/>
    <brk id="85" max="5" man="1"/>
    <brk id="149" max="5" man="1"/>
    <brk id="203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22"/>
  <sheetViews>
    <sheetView view="pageBreakPreview" zoomScale="110" zoomScaleNormal="125" zoomScaleSheetLayoutView="110" zoomScalePageLayoutView="150" workbookViewId="0">
      <selection activeCell="F102" sqref="F102"/>
    </sheetView>
  </sheetViews>
  <sheetFormatPr defaultColWidth="8.85546875" defaultRowHeight="12.75" x14ac:dyDescent="0.2"/>
  <cols>
    <col min="1" max="1" width="8.140625" style="12" customWidth="1"/>
    <col min="2" max="2" width="15.28515625" style="12" customWidth="1"/>
    <col min="3" max="3" width="14" style="12" bestFit="1" customWidth="1"/>
    <col min="4" max="4" width="11.42578125" style="21" customWidth="1"/>
    <col min="5" max="5" width="13.28515625" style="12" customWidth="1"/>
    <col min="6" max="6" width="14.28515625" style="12" customWidth="1"/>
    <col min="7" max="7" width="30" style="12" bestFit="1" customWidth="1"/>
    <col min="8" max="8" width="8.85546875" style="12"/>
    <col min="9" max="9" width="8.140625" style="12" bestFit="1" customWidth="1"/>
    <col min="10" max="16384" width="8.85546875" style="12"/>
  </cols>
  <sheetData>
    <row r="1" spans="1:5" s="2" customFormat="1" ht="18" x14ac:dyDescent="0.25">
      <c r="B1" s="153" t="s">
        <v>72</v>
      </c>
      <c r="C1" s="153"/>
      <c r="D1" s="153"/>
      <c r="E1" s="153"/>
    </row>
    <row r="2" spans="1:5" s="2" customFormat="1" ht="18" x14ac:dyDescent="0.25">
      <c r="B2" s="153" t="s">
        <v>73</v>
      </c>
      <c r="C2" s="153"/>
      <c r="D2" s="153"/>
      <c r="E2" s="153"/>
    </row>
    <row r="3" spans="1:5" s="8" customFormat="1" x14ac:dyDescent="0.25">
      <c r="E3" s="9"/>
    </row>
    <row r="4" spans="1:5" s="8" customFormat="1" x14ac:dyDescent="0.25">
      <c r="B4" s="154" t="s">
        <v>109</v>
      </c>
      <c r="C4" s="155"/>
      <c r="D4" s="155"/>
      <c r="E4" s="156"/>
    </row>
    <row r="5" spans="1:5" s="10" customFormat="1" x14ac:dyDescent="0.2">
      <c r="B5" s="157" t="s">
        <v>170</v>
      </c>
      <c r="C5" s="158"/>
      <c r="D5" s="158"/>
      <c r="E5" s="159"/>
    </row>
    <row r="6" spans="1:5" x14ac:dyDescent="0.2">
      <c r="A6" s="11"/>
      <c r="B6" s="106" t="s">
        <v>94</v>
      </c>
      <c r="C6" s="160" t="s">
        <v>130</v>
      </c>
      <c r="D6" s="160"/>
      <c r="E6" s="160"/>
    </row>
    <row r="7" spans="1:5" s="8" customFormat="1" x14ac:dyDescent="0.25">
      <c r="E7" s="9"/>
    </row>
    <row r="8" spans="1:5" x14ac:dyDescent="0.2">
      <c r="B8" s="13" t="s">
        <v>74</v>
      </c>
      <c r="C8" s="161" t="s">
        <v>75</v>
      </c>
      <c r="D8" s="162"/>
      <c r="E8" s="14" t="s">
        <v>76</v>
      </c>
    </row>
    <row r="9" spans="1:5" x14ac:dyDescent="0.2">
      <c r="B9" s="15" t="s">
        <v>28</v>
      </c>
      <c r="C9" s="163" t="s">
        <v>42</v>
      </c>
      <c r="D9" s="164"/>
      <c r="E9" s="16">
        <f>F62</f>
        <v>0</v>
      </c>
    </row>
    <row r="10" spans="1:5" x14ac:dyDescent="0.2">
      <c r="B10" s="15" t="s">
        <v>45</v>
      </c>
      <c r="C10" s="163" t="s">
        <v>46</v>
      </c>
      <c r="D10" s="164"/>
      <c r="E10" s="16">
        <f>F148</f>
        <v>0</v>
      </c>
    </row>
    <row r="11" spans="1:5" x14ac:dyDescent="0.2">
      <c r="B11" s="15" t="s">
        <v>47</v>
      </c>
      <c r="C11" s="163" t="s">
        <v>48</v>
      </c>
      <c r="D11" s="164"/>
      <c r="E11" s="16">
        <f>F157</f>
        <v>0</v>
      </c>
    </row>
    <row r="12" spans="1:5" x14ac:dyDescent="0.2">
      <c r="B12" s="15" t="s">
        <v>49</v>
      </c>
      <c r="C12" s="163" t="s">
        <v>51</v>
      </c>
      <c r="D12" s="164"/>
      <c r="E12" s="16">
        <f>F160</f>
        <v>0</v>
      </c>
    </row>
    <row r="13" spans="1:5" x14ac:dyDescent="0.2">
      <c r="B13" s="15" t="s">
        <v>163</v>
      </c>
      <c r="C13" s="163" t="s">
        <v>168</v>
      </c>
      <c r="D13" s="164"/>
      <c r="E13" s="16">
        <f>F111</f>
        <v>0</v>
      </c>
    </row>
    <row r="14" spans="1:5" x14ac:dyDescent="0.2">
      <c r="B14" s="15" t="s">
        <v>24</v>
      </c>
      <c r="C14" s="163" t="s">
        <v>52</v>
      </c>
      <c r="D14" s="164"/>
      <c r="E14" s="16">
        <f>F84</f>
        <v>0</v>
      </c>
    </row>
    <row r="15" spans="1:5" x14ac:dyDescent="0.2">
      <c r="B15" s="15" t="s">
        <v>29</v>
      </c>
      <c r="C15" s="163" t="s">
        <v>53</v>
      </c>
      <c r="D15" s="164"/>
      <c r="E15" s="16">
        <f>F55</f>
        <v>0</v>
      </c>
    </row>
    <row r="16" spans="1:5" x14ac:dyDescent="0.2">
      <c r="B16" s="15" t="s">
        <v>54</v>
      </c>
      <c r="C16" s="163" t="s">
        <v>55</v>
      </c>
      <c r="D16" s="164"/>
      <c r="E16" s="17">
        <f>F77</f>
        <v>0</v>
      </c>
    </row>
    <row r="17" spans="2:5" x14ac:dyDescent="0.2">
      <c r="B17" s="15" t="s">
        <v>56</v>
      </c>
      <c r="C17" s="163" t="s">
        <v>57</v>
      </c>
      <c r="D17" s="164"/>
      <c r="E17" s="16">
        <f>F217</f>
        <v>0</v>
      </c>
    </row>
    <row r="18" spans="2:5" x14ac:dyDescent="0.2">
      <c r="B18" s="15" t="s">
        <v>25</v>
      </c>
      <c r="C18" s="163" t="s">
        <v>58</v>
      </c>
      <c r="D18" s="164"/>
      <c r="E18" s="16">
        <f>F213</f>
        <v>0</v>
      </c>
    </row>
    <row r="19" spans="2:5" x14ac:dyDescent="0.2">
      <c r="B19" s="15" t="s">
        <v>59</v>
      </c>
      <c r="C19" s="163" t="s">
        <v>60</v>
      </c>
      <c r="D19" s="164"/>
      <c r="E19" s="16">
        <f>F69</f>
        <v>0</v>
      </c>
    </row>
    <row r="20" spans="2:5" x14ac:dyDescent="0.2">
      <c r="B20" s="15" t="s">
        <v>31</v>
      </c>
      <c r="C20" s="163" t="s">
        <v>61</v>
      </c>
      <c r="D20" s="164"/>
      <c r="E20" s="16">
        <f>F100</f>
        <v>0</v>
      </c>
    </row>
    <row r="21" spans="2:5" x14ac:dyDescent="0.2">
      <c r="B21" s="15" t="s">
        <v>62</v>
      </c>
      <c r="C21" s="163" t="s">
        <v>65</v>
      </c>
      <c r="D21" s="164"/>
      <c r="E21" s="16">
        <f>F120</f>
        <v>0</v>
      </c>
    </row>
    <row r="22" spans="2:5" x14ac:dyDescent="0.2">
      <c r="B22" s="15" t="s">
        <v>27</v>
      </c>
      <c r="C22" s="163" t="s">
        <v>110</v>
      </c>
      <c r="D22" s="164"/>
      <c r="E22" s="16">
        <f>F208</f>
        <v>0</v>
      </c>
    </row>
    <row r="23" spans="2:5" x14ac:dyDescent="0.2">
      <c r="B23" s="15" t="s">
        <v>30</v>
      </c>
      <c r="C23" s="163" t="s">
        <v>63</v>
      </c>
      <c r="D23" s="164"/>
      <c r="E23" s="16">
        <f>F138</f>
        <v>0</v>
      </c>
    </row>
    <row r="24" spans="2:5" x14ac:dyDescent="0.2">
      <c r="B24" s="15" t="s">
        <v>190</v>
      </c>
      <c r="C24" s="163" t="s">
        <v>105</v>
      </c>
      <c r="D24" s="164"/>
      <c r="E24" s="16">
        <f>F124</f>
        <v>0</v>
      </c>
    </row>
    <row r="25" spans="2:5" x14ac:dyDescent="0.2">
      <c r="B25" s="15" t="s">
        <v>33</v>
      </c>
      <c r="C25" s="163" t="s">
        <v>64</v>
      </c>
      <c r="D25" s="164"/>
      <c r="E25" s="16">
        <f>F113</f>
        <v>0</v>
      </c>
    </row>
    <row r="26" spans="2:5" x14ac:dyDescent="0.2">
      <c r="B26" s="165" t="s">
        <v>119</v>
      </c>
      <c r="C26" s="166"/>
      <c r="D26" s="167"/>
      <c r="E26" s="105">
        <f>SUM(E9:E25)</f>
        <v>0</v>
      </c>
    </row>
    <row r="27" spans="2:5" x14ac:dyDescent="0.2">
      <c r="B27" s="15" t="s">
        <v>71</v>
      </c>
      <c r="C27" s="163" t="s">
        <v>121</v>
      </c>
      <c r="D27" s="164"/>
      <c r="E27" s="22">
        <f>IF($E$38=$E$29,0,IF($E$38&gt;$E$29,$E$38-$E$29,0))</f>
        <v>0</v>
      </c>
    </row>
    <row r="28" spans="2:5" x14ac:dyDescent="0.2">
      <c r="B28" s="165" t="s">
        <v>122</v>
      </c>
      <c r="C28" s="166"/>
      <c r="D28" s="167"/>
      <c r="E28" s="18">
        <f>E26+E27</f>
        <v>0</v>
      </c>
    </row>
    <row r="29" spans="2:5" s="1" customFormat="1" ht="15" hidden="1" customHeight="1" x14ac:dyDescent="0.25">
      <c r="E29" s="102">
        <f>SUM(E9:E25)</f>
        <v>0</v>
      </c>
    </row>
    <row r="30" spans="2:5" x14ac:dyDescent="0.2">
      <c r="B30" s="19"/>
      <c r="C30" s="19"/>
      <c r="D30" s="19"/>
      <c r="E30" s="20"/>
    </row>
    <row r="31" spans="2:5" x14ac:dyDescent="0.2">
      <c r="D31" s="12"/>
      <c r="E31" s="21"/>
    </row>
    <row r="32" spans="2:5" x14ac:dyDescent="0.2">
      <c r="B32" s="13" t="s">
        <v>74</v>
      </c>
      <c r="C32" s="161" t="s">
        <v>77</v>
      </c>
      <c r="D32" s="162"/>
      <c r="E32" s="14" t="s">
        <v>76</v>
      </c>
    </row>
    <row r="33" spans="1:6" x14ac:dyDescent="0.2">
      <c r="B33" s="15" t="s">
        <v>35</v>
      </c>
      <c r="C33" s="163" t="s">
        <v>66</v>
      </c>
      <c r="D33" s="164"/>
      <c r="E33" s="98">
        <v>0</v>
      </c>
    </row>
    <row r="34" spans="1:6" x14ac:dyDescent="0.2">
      <c r="B34" s="15" t="s">
        <v>67</v>
      </c>
      <c r="C34" s="163" t="s">
        <v>69</v>
      </c>
      <c r="D34" s="164"/>
      <c r="E34" s="98">
        <v>0</v>
      </c>
    </row>
    <row r="35" spans="1:6" x14ac:dyDescent="0.2">
      <c r="B35" s="15" t="s">
        <v>68</v>
      </c>
      <c r="C35" s="163" t="s">
        <v>70</v>
      </c>
      <c r="D35" s="164"/>
      <c r="E35" s="98">
        <v>0</v>
      </c>
    </row>
    <row r="36" spans="1:6" x14ac:dyDescent="0.2">
      <c r="B36" s="15" t="s">
        <v>71</v>
      </c>
      <c r="C36" s="163" t="s">
        <v>120</v>
      </c>
      <c r="D36" s="164"/>
      <c r="E36" s="22">
        <f>IF($E$29=$E$38,0,IF($E$29&gt;$E$38,$E$29-$E$38,0))</f>
        <v>0</v>
      </c>
    </row>
    <row r="37" spans="1:6" x14ac:dyDescent="0.2">
      <c r="B37" s="165" t="s">
        <v>123</v>
      </c>
      <c r="C37" s="166"/>
      <c r="D37" s="167"/>
      <c r="E37" s="18">
        <f>SUM(E33:E35)+E36</f>
        <v>0</v>
      </c>
    </row>
    <row r="38" spans="1:6" ht="12" hidden="1" customHeight="1" x14ac:dyDescent="0.2">
      <c r="E38" s="27">
        <f>SUM(E33:E35)</f>
        <v>0</v>
      </c>
    </row>
    <row r="39" spans="1:6" s="86" customFormat="1" ht="18" x14ac:dyDescent="0.25">
      <c r="A39" s="153" t="s">
        <v>93</v>
      </c>
      <c r="B39" s="153"/>
      <c r="C39" s="153"/>
      <c r="D39" s="153"/>
      <c r="E39" s="153"/>
      <c r="F39" s="153"/>
    </row>
    <row r="40" spans="1:6" x14ac:dyDescent="0.2">
      <c r="A40" s="23"/>
      <c r="C40" s="23" t="s">
        <v>108</v>
      </c>
      <c r="D40" s="24" t="str">
        <f>B5</f>
        <v>Wednesday</v>
      </c>
      <c r="E40" s="23"/>
      <c r="F40" s="23"/>
    </row>
    <row r="41" spans="1:6" ht="12.75" customHeight="1" x14ac:dyDescent="0.2">
      <c r="D41" s="25"/>
      <c r="E41" s="26"/>
      <c r="F41" s="27"/>
    </row>
    <row r="42" spans="1:6" ht="12.75" customHeight="1" x14ac:dyDescent="0.2">
      <c r="A42" s="87" t="s">
        <v>29</v>
      </c>
      <c r="B42" s="88" t="s">
        <v>98</v>
      </c>
      <c r="C42" s="89"/>
      <c r="D42" s="90"/>
      <c r="E42" s="91"/>
      <c r="F42" s="92"/>
    </row>
    <row r="43" spans="1:6" ht="12.75" customHeight="1" x14ac:dyDescent="0.2">
      <c r="A43" s="30" t="s">
        <v>13</v>
      </c>
      <c r="B43" s="28"/>
      <c r="C43" s="29"/>
      <c r="D43" s="31" t="s">
        <v>36</v>
      </c>
      <c r="E43" s="32" t="s">
        <v>86</v>
      </c>
      <c r="F43" s="33" t="s">
        <v>37</v>
      </c>
    </row>
    <row r="44" spans="1:6" ht="12.75" customHeight="1" x14ac:dyDescent="0.2">
      <c r="A44" s="168" t="s">
        <v>89</v>
      </c>
      <c r="B44" s="34" t="s">
        <v>9</v>
      </c>
      <c r="C44" s="34"/>
      <c r="D44" s="99"/>
      <c r="E44" s="35">
        <v>25</v>
      </c>
      <c r="F44" s="35">
        <f>D44*E44</f>
        <v>0</v>
      </c>
    </row>
    <row r="45" spans="1:6" ht="12.75" customHeight="1" x14ac:dyDescent="0.2">
      <c r="A45" s="168"/>
      <c r="B45" s="34" t="s">
        <v>10</v>
      </c>
      <c r="C45" s="34"/>
      <c r="D45" s="99"/>
      <c r="E45" s="36">
        <v>75</v>
      </c>
      <c r="F45" s="35">
        <f>D45*E45</f>
        <v>0</v>
      </c>
    </row>
    <row r="46" spans="1:6" ht="12.75" customHeight="1" x14ac:dyDescent="0.2">
      <c r="A46" s="168"/>
      <c r="B46" s="34" t="s">
        <v>11</v>
      </c>
      <c r="C46" s="34"/>
      <c r="D46" s="99"/>
      <c r="E46" s="36">
        <v>150</v>
      </c>
      <c r="F46" s="35">
        <f>D46*E46</f>
        <v>0</v>
      </c>
    </row>
    <row r="47" spans="1:6" ht="12.75" customHeight="1" x14ac:dyDescent="0.2">
      <c r="A47" s="168"/>
      <c r="B47" s="34" t="s">
        <v>12</v>
      </c>
      <c r="C47" s="34"/>
      <c r="D47" s="100"/>
      <c r="E47" s="37">
        <v>300</v>
      </c>
      <c r="F47" s="35">
        <f>D47*E47</f>
        <v>0</v>
      </c>
    </row>
    <row r="48" spans="1:6" ht="12.75" customHeight="1" x14ac:dyDescent="0.2">
      <c r="A48" s="173"/>
      <c r="B48" s="38" t="s">
        <v>91</v>
      </c>
      <c r="C48" s="39"/>
      <c r="D48" s="40"/>
      <c r="E48" s="41"/>
      <c r="F48" s="42">
        <f>SUM(F44:F47)</f>
        <v>0</v>
      </c>
    </row>
    <row r="49" spans="1:6" ht="12.75" customHeight="1" x14ac:dyDescent="0.2">
      <c r="A49" s="43" t="s">
        <v>19</v>
      </c>
      <c r="B49" s="44"/>
      <c r="C49" s="45"/>
      <c r="D49" s="46" t="s">
        <v>36</v>
      </c>
      <c r="E49" s="47" t="s">
        <v>86</v>
      </c>
      <c r="F49" s="33" t="s">
        <v>37</v>
      </c>
    </row>
    <row r="50" spans="1:6" ht="12.75" customHeight="1" x14ac:dyDescent="0.2">
      <c r="A50" s="168" t="s">
        <v>89</v>
      </c>
      <c r="B50" s="34" t="s">
        <v>9</v>
      </c>
      <c r="C50" s="48"/>
      <c r="D50" s="99"/>
      <c r="E50" s="49">
        <v>35</v>
      </c>
      <c r="F50" s="35">
        <f>D50*E50</f>
        <v>0</v>
      </c>
    </row>
    <row r="51" spans="1:6" ht="12.75" customHeight="1" x14ac:dyDescent="0.2">
      <c r="A51" s="168"/>
      <c r="B51" s="34" t="s">
        <v>10</v>
      </c>
      <c r="C51" s="48"/>
      <c r="D51" s="99"/>
      <c r="E51" s="49">
        <v>105</v>
      </c>
      <c r="F51" s="35">
        <f>D51*E51</f>
        <v>0</v>
      </c>
    </row>
    <row r="52" spans="1:6" ht="12.75" customHeight="1" x14ac:dyDescent="0.2">
      <c r="A52" s="168"/>
      <c r="B52" s="34" t="s">
        <v>11</v>
      </c>
      <c r="C52" s="48"/>
      <c r="D52" s="99"/>
      <c r="E52" s="49">
        <f>35*6</f>
        <v>210</v>
      </c>
      <c r="F52" s="35">
        <f>D52*E52</f>
        <v>0</v>
      </c>
    </row>
    <row r="53" spans="1:6" ht="12.75" customHeight="1" x14ac:dyDescent="0.2">
      <c r="A53" s="168"/>
      <c r="B53" s="34" t="s">
        <v>12</v>
      </c>
      <c r="C53" s="48"/>
      <c r="D53" s="100"/>
      <c r="E53" s="50">
        <f>35*12</f>
        <v>420</v>
      </c>
      <c r="F53" s="35">
        <f>D53*E53</f>
        <v>0</v>
      </c>
    </row>
    <row r="54" spans="1:6" ht="12.75" customHeight="1" x14ac:dyDescent="0.2">
      <c r="A54" s="173"/>
      <c r="B54" s="38" t="s">
        <v>91</v>
      </c>
      <c r="C54" s="39"/>
      <c r="D54" s="40"/>
      <c r="E54" s="41"/>
      <c r="F54" s="51">
        <f>SUM(F50:F53)</f>
        <v>0</v>
      </c>
    </row>
    <row r="55" spans="1:6" ht="12.75" customHeight="1" x14ac:dyDescent="0.2">
      <c r="A55" s="52" t="s">
        <v>39</v>
      </c>
      <c r="B55" s="53"/>
      <c r="C55" s="53"/>
      <c r="D55" s="54"/>
      <c r="E55" s="55"/>
      <c r="F55" s="56">
        <f>F48+F54</f>
        <v>0</v>
      </c>
    </row>
    <row r="56" spans="1:6" ht="12.75" customHeight="1" x14ac:dyDescent="0.2">
      <c r="D56" s="12"/>
    </row>
    <row r="57" spans="1:6" ht="12.75" customHeight="1" x14ac:dyDescent="0.2">
      <c r="A57" s="93" t="s">
        <v>28</v>
      </c>
      <c r="B57" s="88" t="s">
        <v>96</v>
      </c>
      <c r="C57" s="94"/>
      <c r="D57" s="95" t="s">
        <v>36</v>
      </c>
      <c r="E57" s="96" t="s">
        <v>86</v>
      </c>
      <c r="F57" s="96" t="s">
        <v>37</v>
      </c>
    </row>
    <row r="58" spans="1:6" ht="12.75" customHeight="1" x14ac:dyDescent="0.2">
      <c r="A58" s="170" t="s">
        <v>89</v>
      </c>
      <c r="B58" s="34" t="s">
        <v>9</v>
      </c>
      <c r="D58" s="99"/>
      <c r="E58" s="35">
        <v>35</v>
      </c>
      <c r="F58" s="35">
        <f>D58*E58</f>
        <v>0</v>
      </c>
    </row>
    <row r="59" spans="1:6" ht="12.75" customHeight="1" x14ac:dyDescent="0.2">
      <c r="A59" s="171"/>
      <c r="B59" s="34" t="s">
        <v>10</v>
      </c>
      <c r="C59" s="34"/>
      <c r="D59" s="99"/>
      <c r="E59" s="35">
        <v>105</v>
      </c>
      <c r="F59" s="35">
        <f>D59*E59</f>
        <v>0</v>
      </c>
    </row>
    <row r="60" spans="1:6" ht="12.75" customHeight="1" x14ac:dyDescent="0.2">
      <c r="A60" s="171"/>
      <c r="B60" s="34" t="s">
        <v>11</v>
      </c>
      <c r="C60" s="34"/>
      <c r="D60" s="99"/>
      <c r="E60" s="35">
        <v>210</v>
      </c>
      <c r="F60" s="35">
        <f>D60*E60</f>
        <v>0</v>
      </c>
    </row>
    <row r="61" spans="1:6" ht="12.75" customHeight="1" x14ac:dyDescent="0.2">
      <c r="A61" s="171"/>
      <c r="B61" s="34" t="s">
        <v>12</v>
      </c>
      <c r="C61" s="34"/>
      <c r="D61" s="100"/>
      <c r="E61" s="57">
        <v>420</v>
      </c>
      <c r="F61" s="35">
        <f>D61*E61</f>
        <v>0</v>
      </c>
    </row>
    <row r="62" spans="1:6" ht="12.75" customHeight="1" x14ac:dyDescent="0.2">
      <c r="A62" s="52" t="s">
        <v>41</v>
      </c>
      <c r="B62" s="53"/>
      <c r="C62" s="53"/>
      <c r="D62" s="54"/>
      <c r="E62" s="55"/>
      <c r="F62" s="56">
        <f>SUM(F58:F61)</f>
        <v>0</v>
      </c>
    </row>
    <row r="63" spans="1:6" ht="12.75" customHeight="1" x14ac:dyDescent="0.2">
      <c r="D63" s="25"/>
      <c r="E63" s="26"/>
      <c r="F63" s="27"/>
    </row>
    <row r="64" spans="1:6" ht="12.75" customHeight="1" x14ac:dyDescent="0.2">
      <c r="A64" s="93" t="s">
        <v>59</v>
      </c>
      <c r="B64" s="88" t="s">
        <v>60</v>
      </c>
      <c r="C64" s="94"/>
      <c r="D64" s="95" t="s">
        <v>36</v>
      </c>
      <c r="E64" s="96" t="s">
        <v>86</v>
      </c>
      <c r="F64" s="96" t="s">
        <v>37</v>
      </c>
    </row>
    <row r="65" spans="1:6" ht="12.75" customHeight="1" x14ac:dyDescent="0.2">
      <c r="A65" s="170" t="s">
        <v>89</v>
      </c>
      <c r="B65" s="34" t="s">
        <v>9</v>
      </c>
      <c r="D65" s="99"/>
      <c r="E65" s="35">
        <v>35</v>
      </c>
      <c r="F65" s="35">
        <f>D65*E65</f>
        <v>0</v>
      </c>
    </row>
    <row r="66" spans="1:6" ht="12.75" customHeight="1" x14ac:dyDescent="0.2">
      <c r="A66" s="171"/>
      <c r="B66" s="34" t="s">
        <v>10</v>
      </c>
      <c r="C66" s="34"/>
      <c r="D66" s="99"/>
      <c r="E66" s="35">
        <v>105</v>
      </c>
      <c r="F66" s="35">
        <f>D66*E66</f>
        <v>0</v>
      </c>
    </row>
    <row r="67" spans="1:6" ht="12.75" customHeight="1" x14ac:dyDescent="0.2">
      <c r="A67" s="171"/>
      <c r="B67" s="34" t="s">
        <v>11</v>
      </c>
      <c r="C67" s="34"/>
      <c r="D67" s="99"/>
      <c r="E67" s="35">
        <v>210</v>
      </c>
      <c r="F67" s="35">
        <f>D67*E67</f>
        <v>0</v>
      </c>
    </row>
    <row r="68" spans="1:6" ht="12.75" customHeight="1" x14ac:dyDescent="0.2">
      <c r="A68" s="171"/>
      <c r="B68" s="34" t="s">
        <v>12</v>
      </c>
      <c r="C68" s="34"/>
      <c r="D68" s="100"/>
      <c r="E68" s="57">
        <v>420</v>
      </c>
      <c r="F68" s="35">
        <f>D68*E68</f>
        <v>0</v>
      </c>
    </row>
    <row r="69" spans="1:6" ht="12.75" customHeight="1" x14ac:dyDescent="0.2">
      <c r="A69" s="52" t="s">
        <v>107</v>
      </c>
      <c r="B69" s="53"/>
      <c r="C69" s="53"/>
      <c r="D69" s="54"/>
      <c r="E69" s="55"/>
      <c r="F69" s="56">
        <f>SUM(F65:F68)</f>
        <v>0</v>
      </c>
    </row>
    <row r="70" spans="1:6" ht="12.75" customHeight="1" x14ac:dyDescent="0.2">
      <c r="D70" s="25"/>
      <c r="E70" s="26"/>
      <c r="F70" s="27"/>
    </row>
    <row r="71" spans="1:6" ht="12.75" customHeight="1" x14ac:dyDescent="0.2">
      <c r="A71" s="87" t="s">
        <v>54</v>
      </c>
      <c r="B71" s="88" t="s">
        <v>97</v>
      </c>
      <c r="C71" s="89"/>
      <c r="D71" s="95" t="s">
        <v>36</v>
      </c>
      <c r="E71" s="96" t="s">
        <v>86</v>
      </c>
      <c r="F71" s="96" t="s">
        <v>37</v>
      </c>
    </row>
    <row r="72" spans="1:6" ht="12.75" customHeight="1" x14ac:dyDescent="0.2">
      <c r="A72" s="168" t="s">
        <v>90</v>
      </c>
      <c r="B72" s="34" t="s">
        <v>134</v>
      </c>
      <c r="C72" s="62"/>
      <c r="D72" s="101"/>
      <c r="E72" s="63">
        <v>30</v>
      </c>
      <c r="F72" s="35">
        <f>D72*E72</f>
        <v>0</v>
      </c>
    </row>
    <row r="73" spans="1:6" ht="12.75" customHeight="1" x14ac:dyDescent="0.2">
      <c r="A73" s="168"/>
      <c r="B73" s="34" t="s">
        <v>133</v>
      </c>
      <c r="C73" s="34"/>
      <c r="D73" s="99"/>
      <c r="E73" s="36">
        <v>65</v>
      </c>
      <c r="F73" s="35">
        <f>D73*E73</f>
        <v>0</v>
      </c>
    </row>
    <row r="74" spans="1:6" ht="12.75" customHeight="1" x14ac:dyDescent="0.2">
      <c r="A74" s="168"/>
      <c r="B74" s="34" t="s">
        <v>158</v>
      </c>
      <c r="C74" s="34"/>
      <c r="D74" s="99"/>
      <c r="E74" s="36">
        <v>65</v>
      </c>
      <c r="F74" s="35">
        <f>D74*E74</f>
        <v>0</v>
      </c>
    </row>
    <row r="75" spans="1:6" ht="12.75" customHeight="1" x14ac:dyDescent="0.2">
      <c r="A75" s="168"/>
      <c r="B75" s="34" t="s">
        <v>159</v>
      </c>
      <c r="C75" s="34"/>
      <c r="D75" s="100"/>
      <c r="E75" s="37">
        <v>55</v>
      </c>
      <c r="F75" s="35">
        <f>D75*E75</f>
        <v>0</v>
      </c>
    </row>
    <row r="76" spans="1:6" ht="12.75" customHeight="1" x14ac:dyDescent="0.2">
      <c r="A76" s="169"/>
      <c r="B76" s="38" t="s">
        <v>92</v>
      </c>
      <c r="C76" s="39"/>
      <c r="D76" s="40"/>
      <c r="E76" s="41"/>
      <c r="F76" s="42">
        <f>SUM(F72:F75)</f>
        <v>0</v>
      </c>
    </row>
    <row r="77" spans="1:6" ht="12.75" customHeight="1" x14ac:dyDescent="0.2">
      <c r="A77" s="52" t="s">
        <v>99</v>
      </c>
      <c r="B77" s="59"/>
      <c r="C77" s="59"/>
      <c r="D77" s="60"/>
      <c r="E77" s="61"/>
      <c r="F77" s="56">
        <f>F76</f>
        <v>0</v>
      </c>
    </row>
    <row r="78" spans="1:6" ht="12.75" customHeight="1" x14ac:dyDescent="0.2">
      <c r="D78" s="25"/>
      <c r="E78" s="26"/>
      <c r="F78" s="27"/>
    </row>
    <row r="79" spans="1:6" ht="12.75" customHeight="1" x14ac:dyDescent="0.2">
      <c r="A79" s="93" t="s">
        <v>24</v>
      </c>
      <c r="B79" s="88" t="s">
        <v>0</v>
      </c>
      <c r="C79" s="94"/>
      <c r="D79" s="95" t="s">
        <v>36</v>
      </c>
      <c r="E79" s="96" t="s">
        <v>86</v>
      </c>
      <c r="F79" s="96" t="s">
        <v>37</v>
      </c>
    </row>
    <row r="80" spans="1:6" ht="12.75" customHeight="1" x14ac:dyDescent="0.2">
      <c r="A80" s="76"/>
      <c r="B80" s="34" t="s">
        <v>1</v>
      </c>
      <c r="D80" s="99"/>
      <c r="E80" s="35">
        <v>8</v>
      </c>
      <c r="F80" s="35">
        <f>D80*E80</f>
        <v>0</v>
      </c>
    </row>
    <row r="81" spans="1:6" ht="12.75" customHeight="1" x14ac:dyDescent="0.2">
      <c r="A81" s="77"/>
      <c r="B81" s="34" t="s">
        <v>2</v>
      </c>
      <c r="C81" s="34"/>
      <c r="D81" s="99"/>
      <c r="E81" s="35">
        <v>6</v>
      </c>
      <c r="F81" s="35">
        <f>D81*E81</f>
        <v>0</v>
      </c>
    </row>
    <row r="82" spans="1:6" ht="12.75" customHeight="1" x14ac:dyDescent="0.2">
      <c r="A82" s="77"/>
      <c r="B82" s="34" t="s">
        <v>4</v>
      </c>
      <c r="C82" s="34"/>
      <c r="D82" s="99"/>
      <c r="E82" s="35">
        <v>100</v>
      </c>
      <c r="F82" s="35">
        <f>D82*E82</f>
        <v>0</v>
      </c>
    </row>
    <row r="83" spans="1:6" ht="12.75" customHeight="1" x14ac:dyDescent="0.2">
      <c r="A83" s="77"/>
      <c r="B83" s="34" t="s">
        <v>5</v>
      </c>
      <c r="C83" s="34"/>
      <c r="D83" s="99"/>
      <c r="E83" s="35">
        <v>180</v>
      </c>
      <c r="F83" s="35">
        <f>D83*E83</f>
        <v>0</v>
      </c>
    </row>
    <row r="84" spans="1:6" ht="12.75" customHeight="1" x14ac:dyDescent="0.2">
      <c r="A84" s="52" t="s">
        <v>78</v>
      </c>
      <c r="B84" s="53"/>
      <c r="C84" s="53"/>
      <c r="D84" s="54"/>
      <c r="E84" s="55"/>
      <c r="F84" s="56">
        <f>SUM(F80:F83)</f>
        <v>0</v>
      </c>
    </row>
    <row r="85" spans="1:6" s="1" customFormat="1" ht="12.75" customHeight="1" x14ac:dyDescent="0.25"/>
    <row r="86" spans="1:6" ht="12.75" customHeight="1" x14ac:dyDescent="0.2">
      <c r="A86" s="93" t="s">
        <v>31</v>
      </c>
      <c r="B86" s="88" t="s">
        <v>32</v>
      </c>
      <c r="C86" s="94"/>
      <c r="D86" s="95" t="s">
        <v>36</v>
      </c>
      <c r="E86" s="96" t="s">
        <v>86</v>
      </c>
      <c r="F86" s="96" t="s">
        <v>37</v>
      </c>
    </row>
    <row r="87" spans="1:6" ht="12.75" customHeight="1" x14ac:dyDescent="0.2">
      <c r="A87" s="65"/>
      <c r="B87" s="48" t="s">
        <v>139</v>
      </c>
      <c r="C87" s="64"/>
      <c r="D87" s="99"/>
      <c r="E87" s="49">
        <v>4</v>
      </c>
      <c r="F87" s="35">
        <f>D87*E87</f>
        <v>0</v>
      </c>
    </row>
    <row r="88" spans="1:6" ht="12.75" customHeight="1" x14ac:dyDescent="0.2">
      <c r="A88" s="65"/>
      <c r="B88" s="48" t="s">
        <v>140</v>
      </c>
      <c r="C88" s="64"/>
      <c r="D88" s="99"/>
      <c r="E88" s="49">
        <v>4</v>
      </c>
      <c r="F88" s="35">
        <f>D88*E88</f>
        <v>0</v>
      </c>
    </row>
    <row r="89" spans="1:6" ht="12.75" customHeight="1" x14ac:dyDescent="0.2">
      <c r="A89" s="65"/>
      <c r="B89" s="48" t="s">
        <v>100</v>
      </c>
      <c r="C89" s="64"/>
      <c r="D89" s="99"/>
      <c r="E89" s="49">
        <v>6</v>
      </c>
      <c r="F89" s="35">
        <f t="shared" ref="F89:F99" si="0">D89*E89</f>
        <v>0</v>
      </c>
    </row>
    <row r="90" spans="1:6" ht="12.75" customHeight="1" x14ac:dyDescent="0.2">
      <c r="A90" s="65"/>
      <c r="B90" s="48" t="s">
        <v>138</v>
      </c>
      <c r="C90" s="64"/>
      <c r="D90" s="99"/>
      <c r="E90" s="49">
        <v>22</v>
      </c>
      <c r="F90" s="35">
        <f>D90*E90</f>
        <v>0</v>
      </c>
    </row>
    <row r="91" spans="1:6" ht="12.75" customHeight="1" x14ac:dyDescent="0.2">
      <c r="A91" s="65"/>
      <c r="B91" s="48" t="s">
        <v>101</v>
      </c>
      <c r="C91" s="64"/>
      <c r="D91" s="99"/>
      <c r="E91" s="49">
        <v>7</v>
      </c>
      <c r="F91" s="35">
        <f t="shared" si="0"/>
        <v>0</v>
      </c>
    </row>
    <row r="92" spans="1:6" ht="12.75" customHeight="1" x14ac:dyDescent="0.2">
      <c r="A92" s="65"/>
      <c r="B92" s="48" t="s">
        <v>102</v>
      </c>
      <c r="C92" s="64"/>
      <c r="D92" s="99"/>
      <c r="E92" s="49">
        <v>18</v>
      </c>
      <c r="F92" s="35">
        <f t="shared" si="0"/>
        <v>0</v>
      </c>
    </row>
    <row r="93" spans="1:6" ht="12.75" customHeight="1" x14ac:dyDescent="0.2">
      <c r="A93" s="65"/>
      <c r="B93" s="48" t="s">
        <v>104</v>
      </c>
      <c r="C93" s="64"/>
      <c r="D93" s="99"/>
      <c r="E93" s="49">
        <v>20</v>
      </c>
      <c r="F93" s="35">
        <f t="shared" si="0"/>
        <v>0</v>
      </c>
    </row>
    <row r="94" spans="1:6" ht="12.75" customHeight="1" x14ac:dyDescent="0.2">
      <c r="A94" s="65"/>
      <c r="B94" s="48" t="s">
        <v>185</v>
      </c>
      <c r="C94" s="64"/>
      <c r="D94" s="99"/>
      <c r="E94" s="49">
        <v>22</v>
      </c>
      <c r="F94" s="35">
        <f t="shared" si="0"/>
        <v>0</v>
      </c>
    </row>
    <row r="95" spans="1:6" ht="12.75" customHeight="1" x14ac:dyDescent="0.2">
      <c r="A95" s="65"/>
      <c r="B95" s="48" t="s">
        <v>103</v>
      </c>
      <c r="C95" s="64"/>
      <c r="D95" s="99"/>
      <c r="E95" s="49">
        <v>19.5</v>
      </c>
      <c r="F95" s="35">
        <f t="shared" si="0"/>
        <v>0</v>
      </c>
    </row>
    <row r="96" spans="1:6" ht="12.75" customHeight="1" x14ac:dyDescent="0.2">
      <c r="A96" s="65"/>
      <c r="B96" s="48" t="s">
        <v>141</v>
      </c>
      <c r="C96" s="64"/>
      <c r="D96" s="99"/>
      <c r="E96" s="49">
        <v>5</v>
      </c>
      <c r="F96" s="35">
        <f t="shared" si="0"/>
        <v>0</v>
      </c>
    </row>
    <row r="97" spans="1:9" ht="12.75" customHeight="1" x14ac:dyDescent="0.2">
      <c r="A97" s="65"/>
      <c r="B97" s="48" t="s">
        <v>161</v>
      </c>
      <c r="C97" s="64"/>
      <c r="D97" s="99"/>
      <c r="E97" s="49">
        <v>15</v>
      </c>
      <c r="F97" s="35">
        <f t="shared" si="0"/>
        <v>0</v>
      </c>
    </row>
    <row r="98" spans="1:9" ht="12.75" customHeight="1" x14ac:dyDescent="0.2">
      <c r="A98" s="65"/>
      <c r="B98" s="48" t="s">
        <v>188</v>
      </c>
      <c r="C98" s="64"/>
      <c r="D98" s="99"/>
      <c r="E98" s="49">
        <v>11</v>
      </c>
      <c r="F98" s="35">
        <f t="shared" si="0"/>
        <v>0</v>
      </c>
    </row>
    <row r="99" spans="1:9" ht="12.75" customHeight="1" x14ac:dyDescent="0.2">
      <c r="A99" s="65"/>
      <c r="B99" s="48" t="s">
        <v>162</v>
      </c>
      <c r="C99" s="64"/>
      <c r="D99" s="99"/>
      <c r="E99" s="49"/>
      <c r="F99" s="35">
        <f t="shared" si="0"/>
        <v>0</v>
      </c>
    </row>
    <row r="100" spans="1:9" ht="12.75" customHeight="1" x14ac:dyDescent="0.2">
      <c r="A100" s="52" t="s">
        <v>38</v>
      </c>
      <c r="B100" s="53"/>
      <c r="C100" s="53"/>
      <c r="D100" s="54"/>
      <c r="E100" s="55"/>
      <c r="F100" s="56">
        <f>SUM(F87:F99)</f>
        <v>0</v>
      </c>
      <c r="G100" s="103"/>
    </row>
    <row r="101" spans="1:9" ht="12.75" customHeight="1" x14ac:dyDescent="0.2">
      <c r="D101" s="12"/>
      <c r="G101" s="103"/>
    </row>
    <row r="102" spans="1:9" ht="12.75" customHeight="1" x14ac:dyDescent="0.2">
      <c r="A102" s="93" t="s">
        <v>163</v>
      </c>
      <c r="B102" s="88" t="s">
        <v>167</v>
      </c>
      <c r="C102" s="94"/>
      <c r="D102" s="95" t="s">
        <v>36</v>
      </c>
      <c r="E102" s="96" t="s">
        <v>86</v>
      </c>
      <c r="F102" s="96" t="s">
        <v>37</v>
      </c>
      <c r="G102" s="103"/>
    </row>
    <row r="103" spans="1:9" ht="12.75" customHeight="1" x14ac:dyDescent="0.2">
      <c r="A103" s="65"/>
      <c r="B103" s="48" t="s">
        <v>165</v>
      </c>
      <c r="C103" s="64"/>
      <c r="D103" s="99"/>
      <c r="E103" s="49">
        <v>2.2000000000000002</v>
      </c>
      <c r="F103" s="35">
        <f>D103*E103</f>
        <v>0</v>
      </c>
      <c r="G103" s="103"/>
    </row>
    <row r="104" spans="1:9" ht="12.75" customHeight="1" x14ac:dyDescent="0.2">
      <c r="A104" s="65"/>
      <c r="B104" s="48" t="s">
        <v>193</v>
      </c>
      <c r="C104" s="64"/>
      <c r="D104" s="99"/>
      <c r="E104" s="49">
        <v>2.25</v>
      </c>
      <c r="F104" s="35">
        <f t="shared" ref="F104:F109" si="1">D104*E104</f>
        <v>0</v>
      </c>
      <c r="G104" s="103"/>
    </row>
    <row r="105" spans="1:9" ht="12.75" customHeight="1" x14ac:dyDescent="0.2">
      <c r="A105" s="65"/>
      <c r="B105" s="48" t="s">
        <v>194</v>
      </c>
      <c r="C105" s="64"/>
      <c r="D105" s="99"/>
      <c r="E105" s="49">
        <v>1</v>
      </c>
      <c r="F105" s="35">
        <f t="shared" si="1"/>
        <v>0</v>
      </c>
      <c r="G105" s="103"/>
    </row>
    <row r="106" spans="1:9" ht="12.75" customHeight="1" x14ac:dyDescent="0.2">
      <c r="A106" s="65"/>
      <c r="B106" s="48" t="s">
        <v>198</v>
      </c>
      <c r="C106" s="64"/>
      <c r="D106" s="99"/>
      <c r="E106" s="49">
        <v>1</v>
      </c>
      <c r="F106" s="35">
        <f t="shared" si="1"/>
        <v>0</v>
      </c>
      <c r="G106" s="103"/>
    </row>
    <row r="107" spans="1:9" ht="12.75" customHeight="1" x14ac:dyDescent="0.2">
      <c r="A107" s="65"/>
      <c r="B107" s="48" t="s">
        <v>197</v>
      </c>
      <c r="C107" s="64"/>
      <c r="D107" s="99"/>
      <c r="E107" s="49">
        <v>1</v>
      </c>
      <c r="F107" s="35">
        <f t="shared" si="1"/>
        <v>0</v>
      </c>
      <c r="G107" s="103"/>
    </row>
    <row r="108" spans="1:9" ht="12.75" customHeight="1" x14ac:dyDescent="0.2">
      <c r="A108" s="65"/>
      <c r="B108" s="48" t="s">
        <v>196</v>
      </c>
      <c r="C108" s="64"/>
      <c r="D108" s="99"/>
      <c r="E108" s="49">
        <v>1</v>
      </c>
      <c r="F108" s="35">
        <f t="shared" si="1"/>
        <v>0</v>
      </c>
      <c r="G108" s="103"/>
    </row>
    <row r="109" spans="1:9" ht="12.75" customHeight="1" x14ac:dyDescent="0.2">
      <c r="A109" s="65"/>
      <c r="B109" s="48" t="s">
        <v>195</v>
      </c>
      <c r="C109" s="64"/>
      <c r="D109" s="99"/>
      <c r="E109" s="49">
        <v>2</v>
      </c>
      <c r="F109" s="35">
        <f t="shared" si="1"/>
        <v>0</v>
      </c>
      <c r="G109" s="103"/>
    </row>
    <row r="110" spans="1:9" ht="12.75" customHeight="1" x14ac:dyDescent="0.2">
      <c r="A110" s="65"/>
      <c r="B110" s="48" t="s">
        <v>166</v>
      </c>
      <c r="C110" s="64"/>
      <c r="D110" s="99"/>
      <c r="E110" s="49">
        <v>1.65</v>
      </c>
      <c r="F110" s="35">
        <f t="shared" ref="F110" si="2">D110*E110</f>
        <v>0</v>
      </c>
      <c r="G110" s="103"/>
    </row>
    <row r="111" spans="1:9" ht="12.75" customHeight="1" x14ac:dyDescent="0.2">
      <c r="A111" s="52" t="s">
        <v>164</v>
      </c>
      <c r="B111" s="53"/>
      <c r="C111" s="53"/>
      <c r="D111" s="54"/>
      <c r="E111" s="55"/>
      <c r="F111" s="56">
        <f>SUM(F103:F110)</f>
        <v>0</v>
      </c>
      <c r="G111" s="103"/>
      <c r="I111" s="12" t="s">
        <v>137</v>
      </c>
    </row>
    <row r="112" spans="1:9" s="1" customFormat="1" ht="12.75" customHeight="1" x14ac:dyDescent="0.25"/>
    <row r="113" spans="1:7" ht="12.75" customHeight="1" x14ac:dyDescent="0.2">
      <c r="A113" s="87" t="s">
        <v>33</v>
      </c>
      <c r="B113" s="88" t="s">
        <v>199</v>
      </c>
      <c r="C113" s="89"/>
      <c r="D113" s="90"/>
      <c r="E113" s="92"/>
      <c r="F113" s="107">
        <f>((F100*0.0807)+(F157*0.0807)+(F111*0.0807))</f>
        <v>0</v>
      </c>
    </row>
    <row r="114" spans="1:7" ht="12.75" customHeight="1" x14ac:dyDescent="0.2">
      <c r="A114" s="67"/>
      <c r="B114" s="68"/>
      <c r="C114" s="69"/>
      <c r="D114" s="70"/>
      <c r="E114" s="26"/>
      <c r="F114" s="71"/>
    </row>
    <row r="115" spans="1:7" ht="12.75" customHeight="1" x14ac:dyDescent="0.2">
      <c r="A115" s="93" t="s">
        <v>62</v>
      </c>
      <c r="B115" s="88" t="s">
        <v>95</v>
      </c>
      <c r="C115" s="94"/>
      <c r="D115" s="95" t="s">
        <v>36</v>
      </c>
      <c r="E115" s="96" t="s">
        <v>86</v>
      </c>
      <c r="F115" s="96" t="s">
        <v>37</v>
      </c>
    </row>
    <row r="116" spans="1:7" ht="12.75" customHeight="1" x14ac:dyDescent="0.2">
      <c r="A116" s="65"/>
      <c r="B116" s="48" t="s">
        <v>174</v>
      </c>
      <c r="C116" s="64"/>
      <c r="D116" s="99"/>
      <c r="E116" s="49">
        <v>2</v>
      </c>
      <c r="F116" s="35">
        <f t="shared" ref="F116:F119" si="3">IF(D116&gt;0,D116*E116,0)</f>
        <v>0</v>
      </c>
    </row>
    <row r="117" spans="1:7" ht="12.75" customHeight="1" x14ac:dyDescent="0.2">
      <c r="A117" s="65"/>
      <c r="B117" s="48" t="s">
        <v>136</v>
      </c>
      <c r="C117" s="64"/>
      <c r="D117" s="99"/>
      <c r="E117" s="49">
        <v>7</v>
      </c>
      <c r="F117" s="35">
        <f t="shared" si="3"/>
        <v>0</v>
      </c>
    </row>
    <row r="118" spans="1:7" ht="12.75" customHeight="1" x14ac:dyDescent="0.2">
      <c r="A118" s="65"/>
      <c r="B118" s="48" t="s">
        <v>3</v>
      </c>
      <c r="C118" s="64"/>
      <c r="D118" s="99"/>
      <c r="E118" s="49">
        <v>2</v>
      </c>
      <c r="F118" s="35">
        <f t="shared" si="3"/>
        <v>0</v>
      </c>
    </row>
    <row r="119" spans="1:7" ht="12.75" customHeight="1" x14ac:dyDescent="0.2">
      <c r="A119" s="65"/>
      <c r="B119" s="48" t="s">
        <v>135</v>
      </c>
      <c r="C119" s="64"/>
      <c r="D119" s="99"/>
      <c r="E119" s="49">
        <v>10</v>
      </c>
      <c r="F119" s="35">
        <f t="shared" si="3"/>
        <v>0</v>
      </c>
    </row>
    <row r="120" spans="1:7" ht="12.75" customHeight="1" x14ac:dyDescent="0.2">
      <c r="A120" s="52" t="s">
        <v>124</v>
      </c>
      <c r="B120" s="53"/>
      <c r="C120" s="53"/>
      <c r="D120" s="54"/>
      <c r="E120" s="55"/>
      <c r="F120" s="56">
        <f>SUM(F116:F119)</f>
        <v>0</v>
      </c>
    </row>
    <row r="121" spans="1:7" ht="12.75" customHeight="1" x14ac:dyDescent="0.2">
      <c r="D121" s="12"/>
    </row>
    <row r="122" spans="1:7" ht="12.75" customHeight="1" x14ac:dyDescent="0.2">
      <c r="A122" s="93" t="s">
        <v>190</v>
      </c>
      <c r="B122" s="88" t="s">
        <v>191</v>
      </c>
      <c r="C122" s="94"/>
      <c r="D122" s="95" t="s">
        <v>36</v>
      </c>
      <c r="E122" s="96" t="s">
        <v>86</v>
      </c>
      <c r="F122" s="96" t="s">
        <v>37</v>
      </c>
    </row>
    <row r="123" spans="1:7" ht="12.75" customHeight="1" x14ac:dyDescent="0.2">
      <c r="A123" s="65"/>
      <c r="B123" s="48" t="s">
        <v>105</v>
      </c>
      <c r="C123" s="64"/>
      <c r="D123" s="99"/>
      <c r="E123" s="49">
        <v>0</v>
      </c>
      <c r="F123" s="35">
        <f>D123*E123</f>
        <v>0</v>
      </c>
    </row>
    <row r="124" spans="1:7" ht="12.75" customHeight="1" x14ac:dyDescent="0.2">
      <c r="A124" s="52" t="s">
        <v>164</v>
      </c>
      <c r="B124" s="53"/>
      <c r="C124" s="53"/>
      <c r="D124" s="54"/>
      <c r="E124" s="55"/>
      <c r="F124" s="56">
        <f>SUM(F123:F123)</f>
        <v>0</v>
      </c>
    </row>
    <row r="125" spans="1:7" ht="12.75" customHeight="1" x14ac:dyDescent="0.2">
      <c r="D125" s="12"/>
    </row>
    <row r="126" spans="1:7" ht="12.75" customHeight="1" x14ac:dyDescent="0.2">
      <c r="A126" s="93" t="s">
        <v>30</v>
      </c>
      <c r="B126" s="88" t="s">
        <v>81</v>
      </c>
      <c r="C126" s="94"/>
      <c r="D126" s="95" t="s">
        <v>36</v>
      </c>
      <c r="E126" s="96" t="s">
        <v>86</v>
      </c>
      <c r="F126" s="96" t="s">
        <v>37</v>
      </c>
      <c r="G126" s="12" t="s">
        <v>137</v>
      </c>
    </row>
    <row r="127" spans="1:7" ht="12.75" customHeight="1" x14ac:dyDescent="0.2">
      <c r="A127" s="170" t="s">
        <v>82</v>
      </c>
      <c r="B127" s="34" t="s">
        <v>9</v>
      </c>
      <c r="D127" s="99"/>
      <c r="E127" s="35">
        <v>35</v>
      </c>
      <c r="F127" s="35">
        <f>D127*E127</f>
        <v>0</v>
      </c>
    </row>
    <row r="128" spans="1:7" ht="12.75" customHeight="1" x14ac:dyDescent="0.2">
      <c r="A128" s="171"/>
      <c r="B128" s="34" t="s">
        <v>10</v>
      </c>
      <c r="C128" s="34"/>
      <c r="D128" s="99"/>
      <c r="E128" s="35">
        <v>105</v>
      </c>
      <c r="F128" s="35">
        <f>D128*E128</f>
        <v>0</v>
      </c>
    </row>
    <row r="129" spans="1:6" ht="12.75" customHeight="1" x14ac:dyDescent="0.2">
      <c r="A129" s="171"/>
      <c r="B129" s="34" t="s">
        <v>11</v>
      </c>
      <c r="C129" s="34"/>
      <c r="D129" s="99"/>
      <c r="E129" s="35">
        <v>210</v>
      </c>
      <c r="F129" s="35">
        <f>D129*E129</f>
        <v>0</v>
      </c>
    </row>
    <row r="130" spans="1:6" ht="12.75" customHeight="1" x14ac:dyDescent="0.2">
      <c r="A130" s="171"/>
      <c r="B130" s="34" t="s">
        <v>12</v>
      </c>
      <c r="C130" s="34"/>
      <c r="D130" s="100"/>
      <c r="E130" s="57">
        <v>420</v>
      </c>
      <c r="F130" s="35">
        <f>D130*E130</f>
        <v>0</v>
      </c>
    </row>
    <row r="131" spans="1:6" ht="12.75" customHeight="1" x14ac:dyDescent="0.2">
      <c r="A131" s="172"/>
      <c r="B131" s="38" t="s">
        <v>84</v>
      </c>
      <c r="C131" s="39"/>
      <c r="D131" s="40"/>
      <c r="E131" s="41"/>
      <c r="F131" s="41">
        <f>SUM(F127:F130)</f>
        <v>0</v>
      </c>
    </row>
    <row r="132" spans="1:6" ht="12.75" customHeight="1" x14ac:dyDescent="0.2">
      <c r="A132" s="170" t="s">
        <v>83</v>
      </c>
      <c r="B132" s="34" t="s">
        <v>9</v>
      </c>
      <c r="C132" s="34"/>
      <c r="D132" s="101"/>
      <c r="E132" s="63">
        <v>55</v>
      </c>
      <c r="F132" s="35">
        <f>D132*E132</f>
        <v>0</v>
      </c>
    </row>
    <row r="133" spans="1:6" ht="12.75" customHeight="1" x14ac:dyDescent="0.2">
      <c r="A133" s="171"/>
      <c r="B133" s="34" t="s">
        <v>10</v>
      </c>
      <c r="C133" s="34"/>
      <c r="D133" s="99"/>
      <c r="E133" s="36">
        <f>55*3</f>
        <v>165</v>
      </c>
      <c r="F133" s="35">
        <f>D133*E133</f>
        <v>0</v>
      </c>
    </row>
    <row r="134" spans="1:6" ht="12.75" customHeight="1" x14ac:dyDescent="0.2">
      <c r="A134" s="171"/>
      <c r="B134" s="34" t="s">
        <v>11</v>
      </c>
      <c r="C134" s="34"/>
      <c r="D134" s="99"/>
      <c r="E134" s="36">
        <f>55*6</f>
        <v>330</v>
      </c>
      <c r="F134" s="35">
        <f>D134*E134</f>
        <v>0</v>
      </c>
    </row>
    <row r="135" spans="1:6" ht="12.75" customHeight="1" x14ac:dyDescent="0.2">
      <c r="A135" s="171"/>
      <c r="B135" s="34" t="s">
        <v>12</v>
      </c>
      <c r="C135" s="34"/>
      <c r="D135" s="100"/>
      <c r="E135" s="37">
        <f>55*12</f>
        <v>660</v>
      </c>
      <c r="F135" s="35">
        <f>D135*E135</f>
        <v>0</v>
      </c>
    </row>
    <row r="136" spans="1:6" ht="12.75" customHeight="1" x14ac:dyDescent="0.2">
      <c r="A136" s="172"/>
      <c r="B136" s="38" t="s">
        <v>85</v>
      </c>
      <c r="C136" s="39"/>
      <c r="D136" s="40"/>
      <c r="E136" s="41"/>
      <c r="F136" s="41">
        <f>SUM(F132:F135)</f>
        <v>0</v>
      </c>
    </row>
    <row r="137" spans="1:6" ht="12.75" customHeight="1" x14ac:dyDescent="0.2">
      <c r="A137" s="142" t="s">
        <v>186</v>
      </c>
      <c r="B137" s="34" t="s">
        <v>9</v>
      </c>
      <c r="C137" s="34"/>
      <c r="D137" s="101"/>
      <c r="E137" s="63">
        <v>20</v>
      </c>
      <c r="F137" s="35">
        <f>D137*E137</f>
        <v>0</v>
      </c>
    </row>
    <row r="138" spans="1:6" ht="12.75" customHeight="1" x14ac:dyDescent="0.2">
      <c r="A138" s="58" t="s">
        <v>40</v>
      </c>
      <c r="B138" s="53"/>
      <c r="C138" s="53"/>
      <c r="D138" s="60"/>
      <c r="E138" s="61"/>
      <c r="F138" s="56">
        <f>F136+F131+F137</f>
        <v>0</v>
      </c>
    </row>
    <row r="139" spans="1:6" ht="12.75" customHeight="1" x14ac:dyDescent="0.2">
      <c r="A139" s="144"/>
      <c r="D139" s="12"/>
    </row>
    <row r="140" spans="1:6" ht="12.75" customHeight="1" x14ac:dyDescent="0.2">
      <c r="A140" s="87" t="s">
        <v>45</v>
      </c>
      <c r="B140" s="88" t="s">
        <v>46</v>
      </c>
      <c r="C140" s="89"/>
      <c r="D140" s="95" t="s">
        <v>36</v>
      </c>
      <c r="E140" s="96" t="s">
        <v>86</v>
      </c>
      <c r="F140" s="96" t="s">
        <v>37</v>
      </c>
    </row>
    <row r="141" spans="1:6" ht="12.75" customHeight="1" x14ac:dyDescent="0.2">
      <c r="A141" s="76"/>
      <c r="B141" s="121" t="s">
        <v>111</v>
      </c>
      <c r="C141" s="127"/>
      <c r="D141" s="99"/>
      <c r="E141" s="49">
        <v>65</v>
      </c>
      <c r="F141" s="35">
        <f t="shared" ref="F141:F147" si="4">IF(D141&gt;0,D141*E141,0)</f>
        <v>0</v>
      </c>
    </row>
    <row r="142" spans="1:6" ht="12.75" customHeight="1" x14ac:dyDescent="0.2">
      <c r="A142" s="85"/>
      <c r="B142" s="48" t="s">
        <v>142</v>
      </c>
      <c r="C142" s="64"/>
      <c r="D142" s="99"/>
      <c r="E142" s="49">
        <v>70</v>
      </c>
      <c r="F142" s="35">
        <f t="shared" si="4"/>
        <v>0</v>
      </c>
    </row>
    <row r="143" spans="1:6" ht="12.75" customHeight="1" x14ac:dyDescent="0.2">
      <c r="A143" s="77"/>
      <c r="B143" s="48" t="s">
        <v>112</v>
      </c>
      <c r="C143" s="64"/>
      <c r="D143" s="99"/>
      <c r="E143" s="49">
        <v>80</v>
      </c>
      <c r="F143" s="35">
        <f t="shared" si="4"/>
        <v>0</v>
      </c>
    </row>
    <row r="144" spans="1:6" ht="12.75" customHeight="1" x14ac:dyDescent="0.2">
      <c r="A144" s="65"/>
      <c r="B144" s="48" t="s">
        <v>113</v>
      </c>
      <c r="C144" s="64"/>
      <c r="D144" s="99"/>
      <c r="E144" s="49">
        <v>95</v>
      </c>
      <c r="F144" s="35">
        <f t="shared" si="4"/>
        <v>0</v>
      </c>
    </row>
    <row r="145" spans="1:6" ht="12.75" customHeight="1" x14ac:dyDescent="0.2">
      <c r="A145" s="65"/>
      <c r="B145" s="48" t="s">
        <v>114</v>
      </c>
      <c r="C145" s="64"/>
      <c r="D145" s="99"/>
      <c r="E145" s="49">
        <v>125</v>
      </c>
      <c r="F145" s="35">
        <f t="shared" si="4"/>
        <v>0</v>
      </c>
    </row>
    <row r="146" spans="1:6" ht="12.75" customHeight="1" x14ac:dyDescent="0.2">
      <c r="A146" s="65"/>
      <c r="B146" s="48" t="s">
        <v>115</v>
      </c>
      <c r="C146" s="64"/>
      <c r="D146" s="99"/>
      <c r="E146" s="49">
        <v>150</v>
      </c>
      <c r="F146" s="35">
        <f t="shared" si="4"/>
        <v>0</v>
      </c>
    </row>
    <row r="147" spans="1:6" s="1" customFormat="1" ht="12.75" customHeight="1" x14ac:dyDescent="0.25">
      <c r="A147" s="66"/>
      <c r="B147" s="48" t="s">
        <v>157</v>
      </c>
      <c r="C147" s="64"/>
      <c r="D147" s="99"/>
      <c r="E147" s="49">
        <v>75</v>
      </c>
      <c r="F147" s="35">
        <f t="shared" si="4"/>
        <v>0</v>
      </c>
    </row>
    <row r="148" spans="1:6" ht="12.75" customHeight="1" x14ac:dyDescent="0.2">
      <c r="A148" s="58" t="s">
        <v>116</v>
      </c>
      <c r="B148" s="53"/>
      <c r="C148" s="53"/>
      <c r="D148" s="54"/>
      <c r="E148" s="55"/>
      <c r="F148" s="56">
        <f>SUM(F141:F147)</f>
        <v>0</v>
      </c>
    </row>
    <row r="149" spans="1:6" ht="12.75" customHeight="1" x14ac:dyDescent="0.25">
      <c r="A149" s="65"/>
      <c r="B149" s="1"/>
      <c r="C149" s="1"/>
      <c r="D149" s="1"/>
      <c r="E149" s="1"/>
      <c r="F149" s="1"/>
    </row>
    <row r="150" spans="1:6" ht="12.75" customHeight="1" x14ac:dyDescent="0.2">
      <c r="A150" s="93" t="s">
        <v>47</v>
      </c>
      <c r="B150" s="119" t="s">
        <v>48</v>
      </c>
      <c r="C150" s="120"/>
      <c r="D150" s="95" t="s">
        <v>36</v>
      </c>
      <c r="E150" s="96" t="s">
        <v>86</v>
      </c>
      <c r="F150" s="96" t="s">
        <v>37</v>
      </c>
    </row>
    <row r="151" spans="1:6" ht="12.75" customHeight="1" x14ac:dyDescent="0.2">
      <c r="A151" s="77"/>
      <c r="B151" s="121" t="s">
        <v>175</v>
      </c>
      <c r="C151" s="122"/>
      <c r="D151" s="99"/>
      <c r="E151" s="49">
        <v>5</v>
      </c>
      <c r="F151" s="32">
        <f>D151*E151</f>
        <v>0</v>
      </c>
    </row>
    <row r="152" spans="1:6" ht="12.75" customHeight="1" x14ac:dyDescent="0.25">
      <c r="A152" s="137"/>
      <c r="B152" s="48" t="s">
        <v>176</v>
      </c>
      <c r="C152" s="123"/>
      <c r="D152" s="99"/>
      <c r="E152" s="49">
        <v>10</v>
      </c>
      <c r="F152" s="32">
        <f t="shared" ref="F152:F156" si="5">D152*E152</f>
        <v>0</v>
      </c>
    </row>
    <row r="153" spans="1:6" ht="12.75" customHeight="1" x14ac:dyDescent="0.2">
      <c r="A153" s="77"/>
      <c r="B153" s="48" t="s">
        <v>177</v>
      </c>
      <c r="C153" s="123"/>
      <c r="D153" s="99"/>
      <c r="E153" s="49">
        <v>65</v>
      </c>
      <c r="F153" s="32">
        <f t="shared" si="5"/>
        <v>0</v>
      </c>
    </row>
    <row r="154" spans="1:6" ht="12.75" customHeight="1" x14ac:dyDescent="0.2">
      <c r="A154" s="65"/>
      <c r="B154" s="48" t="s">
        <v>178</v>
      </c>
      <c r="C154" s="123"/>
      <c r="D154" s="99"/>
      <c r="E154" s="49">
        <v>45</v>
      </c>
      <c r="F154" s="32">
        <f t="shared" si="5"/>
        <v>0</v>
      </c>
    </row>
    <row r="155" spans="1:6" ht="12.75" customHeight="1" x14ac:dyDescent="0.2">
      <c r="A155" s="65"/>
      <c r="B155" s="48" t="s">
        <v>189</v>
      </c>
      <c r="C155" s="123"/>
      <c r="D155" s="134"/>
      <c r="E155" s="49">
        <v>13</v>
      </c>
      <c r="F155" s="32">
        <f t="shared" si="5"/>
        <v>0</v>
      </c>
    </row>
    <row r="156" spans="1:6" s="1" customFormat="1" ht="12.75" customHeight="1" x14ac:dyDescent="0.25">
      <c r="A156" s="66"/>
      <c r="B156" s="124" t="s">
        <v>179</v>
      </c>
      <c r="C156" s="131"/>
      <c r="D156" s="99"/>
      <c r="E156" s="49">
        <v>16</v>
      </c>
      <c r="F156" s="32">
        <f t="shared" si="5"/>
        <v>0</v>
      </c>
    </row>
    <row r="157" spans="1:6" ht="12.75" customHeight="1" x14ac:dyDescent="0.2">
      <c r="A157" s="58" t="s">
        <v>117</v>
      </c>
      <c r="B157" s="59"/>
      <c r="C157" s="59"/>
      <c r="D157" s="60"/>
      <c r="E157" s="61"/>
      <c r="F157" s="56">
        <f>SUM(F151:F156)</f>
        <v>0</v>
      </c>
    </row>
    <row r="158" spans="1:6" ht="12.75" customHeight="1" x14ac:dyDescent="0.25">
      <c r="A158" s="65"/>
      <c r="B158" s="1"/>
      <c r="C158" s="1"/>
      <c r="D158" s="1"/>
      <c r="E158" s="1"/>
      <c r="F158" s="1"/>
    </row>
    <row r="159" spans="1:6" ht="12.75" customHeight="1" x14ac:dyDescent="0.2">
      <c r="A159" s="87" t="s">
        <v>49</v>
      </c>
      <c r="B159" s="88" t="s">
        <v>106</v>
      </c>
      <c r="C159" s="89"/>
      <c r="D159" s="31" t="s">
        <v>36</v>
      </c>
      <c r="E159" s="32" t="s">
        <v>86</v>
      </c>
      <c r="F159" s="33" t="s">
        <v>37</v>
      </c>
    </row>
    <row r="160" spans="1:6" ht="12.75" customHeight="1" x14ac:dyDescent="0.2">
      <c r="A160" s="29"/>
      <c r="D160" s="99"/>
      <c r="E160" s="49">
        <v>68</v>
      </c>
      <c r="F160" s="32">
        <f>D160*E160</f>
        <v>0</v>
      </c>
    </row>
    <row r="161" spans="1:6" ht="12.75" customHeight="1" x14ac:dyDescent="0.2">
      <c r="A161" s="58" t="s">
        <v>118</v>
      </c>
      <c r="B161" s="53"/>
      <c r="C161" s="53"/>
      <c r="D161" s="60"/>
      <c r="E161" s="61"/>
      <c r="F161" s="56">
        <f>F160</f>
        <v>0</v>
      </c>
    </row>
    <row r="162" spans="1:6" ht="12.75" customHeight="1" x14ac:dyDescent="0.2">
      <c r="A162" s="75"/>
      <c r="B162" s="75"/>
      <c r="C162" s="48"/>
      <c r="D162" s="72"/>
      <c r="E162" s="73"/>
      <c r="F162" s="74"/>
    </row>
    <row r="163" spans="1:6" ht="12.75" customHeight="1" x14ac:dyDescent="0.2">
      <c r="A163" s="87" t="s">
        <v>27</v>
      </c>
      <c r="B163" s="88" t="s">
        <v>88</v>
      </c>
      <c r="C163" s="89"/>
      <c r="D163" s="90"/>
      <c r="E163" s="91"/>
      <c r="F163" s="92"/>
    </row>
    <row r="164" spans="1:6" ht="12.75" customHeight="1" x14ac:dyDescent="0.2">
      <c r="A164" s="81" t="s">
        <v>34</v>
      </c>
      <c r="B164" s="29"/>
      <c r="C164" s="143"/>
      <c r="D164" s="31" t="s">
        <v>36</v>
      </c>
      <c r="E164" s="32" t="s">
        <v>86</v>
      </c>
      <c r="F164" s="33" t="s">
        <v>37</v>
      </c>
    </row>
    <row r="165" spans="1:6" ht="12.75" customHeight="1" x14ac:dyDescent="0.2">
      <c r="A165" s="148" t="s">
        <v>160</v>
      </c>
      <c r="B165" s="69" t="s">
        <v>143</v>
      </c>
      <c r="C165" s="69" t="s">
        <v>145</v>
      </c>
      <c r="D165" s="99"/>
      <c r="E165" s="78">
        <v>15</v>
      </c>
      <c r="F165" s="35">
        <f>D165*E165</f>
        <v>0</v>
      </c>
    </row>
    <row r="166" spans="1:6" ht="12.75" customHeight="1" x14ac:dyDescent="0.2">
      <c r="A166" s="149"/>
      <c r="B166" s="69" t="s">
        <v>144</v>
      </c>
      <c r="C166" s="69" t="s">
        <v>21</v>
      </c>
      <c r="D166" s="99"/>
      <c r="E166" s="78">
        <v>35</v>
      </c>
      <c r="F166" s="35">
        <f>D166*E166</f>
        <v>0</v>
      </c>
    </row>
    <row r="167" spans="1:6" ht="12.75" customHeight="1" x14ac:dyDescent="0.2">
      <c r="A167" s="149"/>
      <c r="B167" s="69" t="s">
        <v>144</v>
      </c>
      <c r="C167" s="69" t="s">
        <v>22</v>
      </c>
      <c r="D167" s="99"/>
      <c r="E167" s="78">
        <v>60</v>
      </c>
      <c r="F167" s="35">
        <f>D167*E167</f>
        <v>0</v>
      </c>
    </row>
    <row r="168" spans="1:6" ht="12.75" customHeight="1" x14ac:dyDescent="0.2">
      <c r="A168" s="149"/>
      <c r="B168" s="69" t="s">
        <v>144</v>
      </c>
      <c r="C168" s="69" t="s">
        <v>23</v>
      </c>
      <c r="D168" s="100"/>
      <c r="E168" s="79">
        <v>80</v>
      </c>
      <c r="F168" s="35">
        <f>D168*E168</f>
        <v>0</v>
      </c>
    </row>
    <row r="169" spans="1:6" ht="12.75" customHeight="1" x14ac:dyDescent="0.2">
      <c r="A169" s="150"/>
      <c r="B169" s="38" t="s">
        <v>146</v>
      </c>
      <c r="C169" s="80"/>
      <c r="D169" s="40"/>
      <c r="E169" s="41"/>
      <c r="F169" s="42">
        <f>SUM(F165:F168)</f>
        <v>0</v>
      </c>
    </row>
    <row r="170" spans="1:6" ht="12.75" customHeight="1" x14ac:dyDescent="0.2">
      <c r="A170" s="145" t="s">
        <v>18</v>
      </c>
      <c r="B170" s="69" t="s">
        <v>143</v>
      </c>
      <c r="C170" s="69" t="s">
        <v>145</v>
      </c>
      <c r="D170" s="101"/>
      <c r="E170" s="82">
        <v>15</v>
      </c>
      <c r="F170" s="35">
        <f>D170*E170</f>
        <v>0</v>
      </c>
    </row>
    <row r="171" spans="1:6" ht="12.75" customHeight="1" x14ac:dyDescent="0.2">
      <c r="A171" s="146"/>
      <c r="B171" s="69" t="s">
        <v>144</v>
      </c>
      <c r="C171" s="69" t="s">
        <v>21</v>
      </c>
      <c r="D171" s="99"/>
      <c r="E171" s="83">
        <v>30</v>
      </c>
      <c r="F171" s="35">
        <f>D171*E171</f>
        <v>0</v>
      </c>
    </row>
    <row r="172" spans="1:6" ht="12.75" customHeight="1" x14ac:dyDescent="0.2">
      <c r="A172" s="146"/>
      <c r="B172" s="69" t="s">
        <v>144</v>
      </c>
      <c r="C172" s="69" t="s">
        <v>22</v>
      </c>
      <c r="D172" s="99"/>
      <c r="E172" s="83">
        <v>50</v>
      </c>
      <c r="F172" s="35">
        <f>D172*E172</f>
        <v>0</v>
      </c>
    </row>
    <row r="173" spans="1:6" ht="12.75" customHeight="1" x14ac:dyDescent="0.2">
      <c r="A173" s="146"/>
      <c r="B173" s="69" t="s">
        <v>144</v>
      </c>
      <c r="C173" s="69" t="s">
        <v>23</v>
      </c>
      <c r="D173" s="100"/>
      <c r="E173" s="84">
        <v>70</v>
      </c>
      <c r="F173" s="35">
        <f>D173*E173</f>
        <v>0</v>
      </c>
    </row>
    <row r="174" spans="1:6" ht="12.75" customHeight="1" x14ac:dyDescent="0.2">
      <c r="A174" s="146"/>
      <c r="B174" s="38" t="s">
        <v>147</v>
      </c>
      <c r="C174" s="80"/>
      <c r="D174" s="40"/>
      <c r="E174" s="41"/>
      <c r="F174" s="42">
        <f>SUM(F170:F173)</f>
        <v>0</v>
      </c>
    </row>
    <row r="175" spans="1:6" ht="12.75" customHeight="1" x14ac:dyDescent="0.2">
      <c r="A175" s="145" t="s">
        <v>20</v>
      </c>
      <c r="B175" s="125" t="s">
        <v>143</v>
      </c>
      <c r="C175" s="125" t="s">
        <v>145</v>
      </c>
      <c r="D175" s="101"/>
      <c r="E175" s="82">
        <v>15</v>
      </c>
      <c r="F175" s="35">
        <f>D175*E175</f>
        <v>0</v>
      </c>
    </row>
    <row r="176" spans="1:6" ht="12.75" customHeight="1" x14ac:dyDescent="0.2">
      <c r="A176" s="146"/>
      <c r="B176" s="125" t="s">
        <v>144</v>
      </c>
      <c r="C176" s="125" t="s">
        <v>21</v>
      </c>
      <c r="D176" s="99"/>
      <c r="E176" s="83">
        <v>25</v>
      </c>
      <c r="F176" s="35">
        <f>D176*E176</f>
        <v>0</v>
      </c>
    </row>
    <row r="177" spans="1:6" ht="12.75" customHeight="1" x14ac:dyDescent="0.2">
      <c r="A177" s="146"/>
      <c r="B177" s="125" t="s">
        <v>144</v>
      </c>
      <c r="C177" s="125" t="s">
        <v>22</v>
      </c>
      <c r="D177" s="99"/>
      <c r="E177" s="83">
        <v>40</v>
      </c>
      <c r="F177" s="35">
        <f>D177*E177</f>
        <v>0</v>
      </c>
    </row>
    <row r="178" spans="1:6" ht="12.75" customHeight="1" x14ac:dyDescent="0.2">
      <c r="A178" s="146"/>
      <c r="B178" s="125" t="s">
        <v>144</v>
      </c>
      <c r="C178" s="125" t="s">
        <v>23</v>
      </c>
      <c r="D178" s="100"/>
      <c r="E178" s="84">
        <v>60</v>
      </c>
      <c r="F178" s="35">
        <f>D178*E178</f>
        <v>0</v>
      </c>
    </row>
    <row r="179" spans="1:6" ht="12.75" customHeight="1" x14ac:dyDescent="0.2">
      <c r="A179" s="147"/>
      <c r="B179" s="38" t="s">
        <v>148</v>
      </c>
      <c r="C179" s="80"/>
      <c r="D179" s="40"/>
      <c r="E179" s="41"/>
      <c r="F179" s="42">
        <f>SUM(F175:F178)</f>
        <v>0</v>
      </c>
    </row>
    <row r="180" spans="1:6" ht="12.75" customHeight="1" x14ac:dyDescent="0.2">
      <c r="A180" s="43" t="s">
        <v>156</v>
      </c>
      <c r="B180" s="29"/>
      <c r="C180" s="143"/>
      <c r="D180" s="31" t="s">
        <v>36</v>
      </c>
      <c r="E180" s="32" t="s">
        <v>86</v>
      </c>
      <c r="F180" s="33" t="s">
        <v>37</v>
      </c>
    </row>
    <row r="181" spans="1:6" ht="12.75" customHeight="1" x14ac:dyDescent="0.2">
      <c r="A181" s="151" t="s">
        <v>160</v>
      </c>
      <c r="B181" s="69" t="s">
        <v>14</v>
      </c>
      <c r="C181" s="69" t="s">
        <v>152</v>
      </c>
      <c r="D181" s="99"/>
      <c r="E181" s="78">
        <v>40</v>
      </c>
      <c r="F181" s="35">
        <f t="shared" ref="F181:F184" si="6">D181*E181</f>
        <v>0</v>
      </c>
    </row>
    <row r="182" spans="1:6" ht="12.75" customHeight="1" x14ac:dyDescent="0.2">
      <c r="A182" s="152"/>
      <c r="B182" s="69" t="s">
        <v>15</v>
      </c>
      <c r="C182" s="69" t="s">
        <v>153</v>
      </c>
      <c r="D182" s="99"/>
      <c r="E182" s="78">
        <v>175</v>
      </c>
      <c r="F182" s="35">
        <f t="shared" si="6"/>
        <v>0</v>
      </c>
    </row>
    <row r="183" spans="1:6" ht="12.75" customHeight="1" x14ac:dyDescent="0.2">
      <c r="A183" s="152"/>
      <c r="B183" s="69" t="s">
        <v>16</v>
      </c>
      <c r="C183" s="69" t="s">
        <v>152</v>
      </c>
      <c r="D183" s="99"/>
      <c r="E183" s="78">
        <v>340</v>
      </c>
      <c r="F183" s="35">
        <f t="shared" si="6"/>
        <v>0</v>
      </c>
    </row>
    <row r="184" spans="1:6" ht="12.75" customHeight="1" x14ac:dyDescent="0.2">
      <c r="A184" s="152"/>
      <c r="B184" s="69" t="s">
        <v>17</v>
      </c>
      <c r="C184" s="69" t="s">
        <v>153</v>
      </c>
      <c r="D184" s="100"/>
      <c r="E184" s="79">
        <v>660</v>
      </c>
      <c r="F184" s="35">
        <f t="shared" si="6"/>
        <v>0</v>
      </c>
    </row>
    <row r="185" spans="1:6" ht="12.75" customHeight="1" x14ac:dyDescent="0.2">
      <c r="A185" s="152"/>
      <c r="B185" s="38" t="s">
        <v>149</v>
      </c>
      <c r="C185" s="80"/>
      <c r="D185" s="40"/>
      <c r="E185" s="41"/>
      <c r="F185" s="42">
        <f>SUM(F181:F184)</f>
        <v>0</v>
      </c>
    </row>
    <row r="186" spans="1:6" ht="12.75" customHeight="1" x14ac:dyDescent="0.2">
      <c r="A186" s="145" t="s">
        <v>18</v>
      </c>
      <c r="B186" s="69" t="s">
        <v>14</v>
      </c>
      <c r="C186" s="69" t="s">
        <v>152</v>
      </c>
      <c r="D186" s="101"/>
      <c r="E186" s="82">
        <v>30</v>
      </c>
      <c r="F186" s="35">
        <f t="shared" ref="F186:F193" si="7">D186*E186</f>
        <v>0</v>
      </c>
    </row>
    <row r="187" spans="1:6" ht="12.75" customHeight="1" x14ac:dyDescent="0.2">
      <c r="A187" s="146"/>
      <c r="B187" s="69" t="s">
        <v>15</v>
      </c>
      <c r="C187" s="69" t="s">
        <v>153</v>
      </c>
      <c r="D187" s="99"/>
      <c r="E187" s="83">
        <v>125</v>
      </c>
      <c r="F187" s="35">
        <f t="shared" si="7"/>
        <v>0</v>
      </c>
    </row>
    <row r="188" spans="1:6" ht="12.75" customHeight="1" x14ac:dyDescent="0.2">
      <c r="A188" s="146"/>
      <c r="B188" s="69" t="s">
        <v>16</v>
      </c>
      <c r="C188" s="69" t="s">
        <v>152</v>
      </c>
      <c r="D188" s="99"/>
      <c r="E188" s="83">
        <v>240</v>
      </c>
      <c r="F188" s="35">
        <f t="shared" si="7"/>
        <v>0</v>
      </c>
    </row>
    <row r="189" spans="1:6" ht="12.75" customHeight="1" x14ac:dyDescent="0.2">
      <c r="A189" s="146"/>
      <c r="B189" s="69" t="s">
        <v>17</v>
      </c>
      <c r="C189" s="69" t="s">
        <v>153</v>
      </c>
      <c r="D189" s="100"/>
      <c r="E189" s="84">
        <v>460</v>
      </c>
      <c r="F189" s="35">
        <f t="shared" si="7"/>
        <v>0</v>
      </c>
    </row>
    <row r="190" spans="1:6" ht="12.75" customHeight="1" x14ac:dyDescent="0.2">
      <c r="A190" s="146"/>
      <c r="B190" s="69" t="s">
        <v>14</v>
      </c>
      <c r="C190" s="69" t="s">
        <v>154</v>
      </c>
      <c r="D190" s="99"/>
      <c r="E190" s="126">
        <v>40</v>
      </c>
      <c r="F190" s="35">
        <f t="shared" si="7"/>
        <v>0</v>
      </c>
    </row>
    <row r="191" spans="1:6" ht="12.75" customHeight="1" x14ac:dyDescent="0.2">
      <c r="A191" s="146"/>
      <c r="B191" s="69" t="s">
        <v>15</v>
      </c>
      <c r="C191" s="69" t="s">
        <v>154</v>
      </c>
      <c r="D191" s="99"/>
      <c r="E191" s="126">
        <v>175</v>
      </c>
      <c r="F191" s="35">
        <f t="shared" si="7"/>
        <v>0</v>
      </c>
    </row>
    <row r="192" spans="1:6" ht="12.75" customHeight="1" x14ac:dyDescent="0.2">
      <c r="A192" s="146"/>
      <c r="B192" s="69" t="s">
        <v>16</v>
      </c>
      <c r="C192" s="69" t="s">
        <v>155</v>
      </c>
      <c r="D192" s="99"/>
      <c r="E192" s="126">
        <v>330</v>
      </c>
      <c r="F192" s="35">
        <f t="shared" si="7"/>
        <v>0</v>
      </c>
    </row>
    <row r="193" spans="1:6" ht="12.75" customHeight="1" x14ac:dyDescent="0.2">
      <c r="A193" s="146"/>
      <c r="B193" s="69" t="s">
        <v>17</v>
      </c>
      <c r="C193" s="69" t="s">
        <v>155</v>
      </c>
      <c r="D193" s="99"/>
      <c r="E193" s="126">
        <v>620</v>
      </c>
      <c r="F193" s="35">
        <f t="shared" si="7"/>
        <v>0</v>
      </c>
    </row>
    <row r="194" spans="1:6" ht="12.75" customHeight="1" x14ac:dyDescent="0.2">
      <c r="A194" s="147"/>
      <c r="B194" s="38" t="s">
        <v>150</v>
      </c>
      <c r="C194" s="80"/>
      <c r="D194" s="40"/>
      <c r="E194" s="41"/>
      <c r="F194" s="42">
        <f>SUM(F186:F193)</f>
        <v>0</v>
      </c>
    </row>
    <row r="195" spans="1:6" ht="12.75" customHeight="1" x14ac:dyDescent="0.2">
      <c r="A195" s="145" t="s">
        <v>20</v>
      </c>
      <c r="B195" s="69" t="s">
        <v>14</v>
      </c>
      <c r="C195" s="69" t="s">
        <v>152</v>
      </c>
      <c r="D195" s="101"/>
      <c r="E195" s="82">
        <v>20</v>
      </c>
      <c r="F195" s="35">
        <f t="shared" ref="F195:F202" si="8">D195*E195</f>
        <v>0</v>
      </c>
    </row>
    <row r="196" spans="1:6" ht="12.75" customHeight="1" x14ac:dyDescent="0.2">
      <c r="A196" s="146"/>
      <c r="B196" s="69" t="s">
        <v>15</v>
      </c>
      <c r="C196" s="69" t="s">
        <v>153</v>
      </c>
      <c r="D196" s="99"/>
      <c r="E196" s="83">
        <v>95</v>
      </c>
      <c r="F196" s="35">
        <f t="shared" si="8"/>
        <v>0</v>
      </c>
    </row>
    <row r="197" spans="1:6" ht="12.75" customHeight="1" x14ac:dyDescent="0.2">
      <c r="A197" s="146"/>
      <c r="B197" s="69" t="s">
        <v>16</v>
      </c>
      <c r="C197" s="69" t="s">
        <v>152</v>
      </c>
      <c r="D197" s="99"/>
      <c r="E197" s="83">
        <v>180</v>
      </c>
      <c r="F197" s="35">
        <f t="shared" si="8"/>
        <v>0</v>
      </c>
    </row>
    <row r="198" spans="1:6" ht="12.75" customHeight="1" x14ac:dyDescent="0.2">
      <c r="A198" s="146"/>
      <c r="B198" s="69" t="s">
        <v>17</v>
      </c>
      <c r="C198" s="69" t="s">
        <v>153</v>
      </c>
      <c r="D198" s="100"/>
      <c r="E198" s="84">
        <v>340</v>
      </c>
      <c r="F198" s="35">
        <f t="shared" si="8"/>
        <v>0</v>
      </c>
    </row>
    <row r="199" spans="1:6" ht="12.75" customHeight="1" x14ac:dyDescent="0.2">
      <c r="A199" s="146"/>
      <c r="B199" s="69" t="s">
        <v>14</v>
      </c>
      <c r="C199" s="69" t="s">
        <v>154</v>
      </c>
      <c r="D199" s="99"/>
      <c r="E199" s="126">
        <v>30</v>
      </c>
      <c r="F199" s="35">
        <f t="shared" si="8"/>
        <v>0</v>
      </c>
    </row>
    <row r="200" spans="1:6" ht="12.75" customHeight="1" x14ac:dyDescent="0.2">
      <c r="A200" s="146"/>
      <c r="B200" s="69" t="s">
        <v>15</v>
      </c>
      <c r="C200" s="69" t="s">
        <v>154</v>
      </c>
      <c r="D200" s="99"/>
      <c r="E200" s="126">
        <v>140</v>
      </c>
      <c r="F200" s="35">
        <f t="shared" si="8"/>
        <v>0</v>
      </c>
    </row>
    <row r="201" spans="1:6" ht="12.75" customHeight="1" x14ac:dyDescent="0.2">
      <c r="A201" s="146"/>
      <c r="B201" s="69" t="s">
        <v>16</v>
      </c>
      <c r="C201" s="69" t="s">
        <v>155</v>
      </c>
      <c r="D201" s="99"/>
      <c r="E201" s="126">
        <v>260</v>
      </c>
      <c r="F201" s="35">
        <f t="shared" si="8"/>
        <v>0</v>
      </c>
    </row>
    <row r="202" spans="1:6" ht="12.75" customHeight="1" x14ac:dyDescent="0.2">
      <c r="A202" s="146"/>
      <c r="B202" s="69" t="s">
        <v>17</v>
      </c>
      <c r="C202" s="69" t="s">
        <v>155</v>
      </c>
      <c r="D202" s="99"/>
      <c r="E202" s="126">
        <v>480</v>
      </c>
      <c r="F202" s="35">
        <f t="shared" si="8"/>
        <v>0</v>
      </c>
    </row>
    <row r="203" spans="1:6" ht="12.75" customHeight="1" x14ac:dyDescent="0.2">
      <c r="A203" s="147"/>
      <c r="B203" s="38" t="s">
        <v>151</v>
      </c>
      <c r="C203" s="80"/>
      <c r="D203" s="40"/>
      <c r="E203" s="41"/>
      <c r="F203" s="42">
        <f>SUM(F195:F202)</f>
        <v>0</v>
      </c>
    </row>
    <row r="204" spans="1:6" ht="12.75" customHeight="1" x14ac:dyDescent="0.2">
      <c r="A204" s="43" t="s">
        <v>180</v>
      </c>
      <c r="B204" s="29"/>
      <c r="C204" s="143"/>
      <c r="D204" s="31" t="s">
        <v>36</v>
      </c>
      <c r="E204" s="32" t="s">
        <v>86</v>
      </c>
      <c r="F204" s="33" t="s">
        <v>37</v>
      </c>
    </row>
    <row r="205" spans="1:6" ht="12.75" customHeight="1" x14ac:dyDescent="0.2">
      <c r="A205" s="138"/>
      <c r="B205" s="130" t="s">
        <v>181</v>
      </c>
      <c r="C205" s="133"/>
      <c r="D205" s="101"/>
      <c r="E205" s="135">
        <v>55</v>
      </c>
      <c r="F205" s="136">
        <f>D205*E205</f>
        <v>0</v>
      </c>
    </row>
    <row r="206" spans="1:6" ht="12.75" customHeight="1" x14ac:dyDescent="0.2">
      <c r="A206" s="139"/>
      <c r="B206" s="130" t="s">
        <v>182</v>
      </c>
      <c r="C206" s="133"/>
      <c r="D206" s="101"/>
      <c r="E206" s="135">
        <v>0</v>
      </c>
      <c r="F206" s="136">
        <f>D206*E206</f>
        <v>0</v>
      </c>
    </row>
    <row r="207" spans="1:6" ht="12.75" customHeight="1" x14ac:dyDescent="0.2">
      <c r="A207" s="140"/>
      <c r="B207" s="38" t="s">
        <v>183</v>
      </c>
      <c r="C207" s="80"/>
      <c r="D207" s="40"/>
      <c r="E207" s="41"/>
      <c r="F207" s="42">
        <f>SUM(F205:F206)</f>
        <v>0</v>
      </c>
    </row>
    <row r="208" spans="1:6" ht="12.75" customHeight="1" x14ac:dyDescent="0.2">
      <c r="A208" s="58" t="s">
        <v>80</v>
      </c>
      <c r="B208" s="59"/>
      <c r="C208" s="59"/>
      <c r="D208" s="60"/>
      <c r="E208" s="61"/>
      <c r="F208" s="56">
        <f>F169+F174+F179+F185+F194+F203+F207</f>
        <v>0</v>
      </c>
    </row>
    <row r="209" spans="1:6" ht="12.75" customHeight="1" x14ac:dyDescent="0.2">
      <c r="A209" s="132"/>
      <c r="B209" s="75"/>
      <c r="C209" s="64"/>
      <c r="D209" s="72"/>
      <c r="E209" s="73"/>
      <c r="F209" s="74"/>
    </row>
    <row r="210" spans="1:6" ht="12.75" customHeight="1" x14ac:dyDescent="0.2">
      <c r="A210" s="93" t="s">
        <v>25</v>
      </c>
      <c r="B210" s="88" t="s">
        <v>6</v>
      </c>
      <c r="C210" s="94"/>
      <c r="D210" s="95" t="s">
        <v>36</v>
      </c>
      <c r="E210" s="96" t="s">
        <v>86</v>
      </c>
      <c r="F210" s="96" t="s">
        <v>37</v>
      </c>
    </row>
    <row r="211" spans="1:6" ht="12.75" customHeight="1" x14ac:dyDescent="0.2">
      <c r="A211" s="77"/>
      <c r="B211" s="34" t="s">
        <v>7</v>
      </c>
      <c r="C211" s="104"/>
      <c r="D211" s="99"/>
      <c r="E211" s="35">
        <v>30</v>
      </c>
      <c r="F211" s="35">
        <f t="shared" ref="F211" si="9">D211*E211</f>
        <v>0</v>
      </c>
    </row>
    <row r="212" spans="1:6" ht="12.75" customHeight="1" x14ac:dyDescent="0.2">
      <c r="A212" s="141"/>
      <c r="B212" s="34" t="s">
        <v>8</v>
      </c>
      <c r="C212" s="34"/>
      <c r="D212" s="99"/>
      <c r="E212" s="35">
        <v>55</v>
      </c>
      <c r="F212" s="57">
        <f>D212*E212</f>
        <v>0</v>
      </c>
    </row>
    <row r="213" spans="1:6" x14ac:dyDescent="0.2">
      <c r="A213" s="52" t="s">
        <v>79</v>
      </c>
      <c r="B213" s="53"/>
      <c r="C213" s="53"/>
      <c r="D213" s="54"/>
      <c r="E213" s="55"/>
      <c r="F213" s="56">
        <f>SUM(F211:F212)</f>
        <v>0</v>
      </c>
    </row>
    <row r="214" spans="1:6" ht="12.75" customHeight="1" x14ac:dyDescent="0.2">
      <c r="A214" s="77"/>
      <c r="B214" s="75"/>
      <c r="C214" s="75"/>
      <c r="D214" s="72"/>
      <c r="E214" s="73"/>
      <c r="F214" s="74"/>
    </row>
    <row r="215" spans="1:6" x14ac:dyDescent="0.2">
      <c r="A215" s="93" t="s">
        <v>56</v>
      </c>
      <c r="B215" s="88" t="s">
        <v>57</v>
      </c>
      <c r="C215" s="94"/>
      <c r="D215" s="95" t="s">
        <v>36</v>
      </c>
      <c r="E215" s="96" t="s">
        <v>86</v>
      </c>
      <c r="F215" s="96" t="s">
        <v>37</v>
      </c>
    </row>
    <row r="216" spans="1:6" x14ac:dyDescent="0.2">
      <c r="B216" s="48" t="s">
        <v>184</v>
      </c>
      <c r="C216" s="48"/>
      <c r="D216" s="99"/>
      <c r="E216" s="49">
        <v>0</v>
      </c>
      <c r="F216" s="35">
        <f>D216*E216</f>
        <v>0</v>
      </c>
    </row>
    <row r="217" spans="1:6" s="97" customFormat="1" ht="15" x14ac:dyDescent="0.2">
      <c r="A217" s="52" t="s">
        <v>79</v>
      </c>
      <c r="B217" s="53"/>
      <c r="C217" s="53"/>
      <c r="D217" s="54"/>
      <c r="E217" s="55"/>
      <c r="F217" s="56">
        <f>F216</f>
        <v>0</v>
      </c>
    </row>
    <row r="218" spans="1:6" x14ac:dyDescent="0.2">
      <c r="A218" s="85"/>
      <c r="D218" s="12"/>
    </row>
    <row r="219" spans="1:6" ht="15.75" x14ac:dyDescent="0.25">
      <c r="A219" s="3" t="s">
        <v>87</v>
      </c>
      <c r="B219" s="4"/>
      <c r="C219" s="4"/>
      <c r="D219" s="5"/>
      <c r="E219" s="6"/>
      <c r="F219" s="7">
        <f>F217+F213+F208+F161+F157+F148+F138+F120+F111+F100+F84+F77+F69+F62+F55+F113+F124</f>
        <v>0</v>
      </c>
    </row>
    <row r="222" spans="1:6" ht="15" x14ac:dyDescent="0.2">
      <c r="A222" s="97"/>
    </row>
  </sheetData>
  <mergeCells count="46">
    <mergeCell ref="A175:A179"/>
    <mergeCell ref="A181:A185"/>
    <mergeCell ref="A186:A194"/>
    <mergeCell ref="A195:A203"/>
    <mergeCell ref="A65:A68"/>
    <mergeCell ref="A72:A76"/>
    <mergeCell ref="A127:A131"/>
    <mergeCell ref="A132:A136"/>
    <mergeCell ref="A165:A169"/>
    <mergeCell ref="A170:A174"/>
    <mergeCell ref="A58:A61"/>
    <mergeCell ref="C27:D27"/>
    <mergeCell ref="B28:D28"/>
    <mergeCell ref="C32:D32"/>
    <mergeCell ref="C33:D33"/>
    <mergeCell ref="C34:D34"/>
    <mergeCell ref="C35:D35"/>
    <mergeCell ref="C36:D36"/>
    <mergeCell ref="B37:D37"/>
    <mergeCell ref="A39:F39"/>
    <mergeCell ref="A44:A48"/>
    <mergeCell ref="A50:A54"/>
    <mergeCell ref="B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14:D14"/>
    <mergeCell ref="B1:E1"/>
    <mergeCell ref="B2:E2"/>
    <mergeCell ref="B4:E4"/>
    <mergeCell ref="B5:E5"/>
    <mergeCell ref="C6:E6"/>
    <mergeCell ref="C8:D8"/>
    <mergeCell ref="C9:D9"/>
    <mergeCell ref="C10:D10"/>
    <mergeCell ref="C11:D11"/>
    <mergeCell ref="C12:D12"/>
    <mergeCell ref="C13:D13"/>
  </mergeCells>
  <printOptions horizontalCentered="1" verticalCentered="1"/>
  <pageMargins left="0.7" right="0.7" top="0.25" bottom="0.5" header="0.3" footer="0.1"/>
  <pageSetup fitToHeight="0" orientation="portrait" r:id="rId1"/>
  <headerFooter>
    <oddFooter>&amp;C&amp;A Page &amp;P</oddFooter>
  </headerFooter>
  <rowBreaks count="4" manualBreakCount="4">
    <brk id="38" max="16383" man="1"/>
    <brk id="85" max="5" man="1"/>
    <brk id="149" max="5" man="1"/>
    <brk id="203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2"/>
  <sheetViews>
    <sheetView view="pageBreakPreview" zoomScale="110" zoomScaleNormal="125" zoomScaleSheetLayoutView="110" zoomScalePageLayoutView="150" workbookViewId="0">
      <selection activeCell="F102" sqref="F102"/>
    </sheetView>
  </sheetViews>
  <sheetFormatPr defaultColWidth="8.85546875" defaultRowHeight="12.75" x14ac:dyDescent="0.2"/>
  <cols>
    <col min="1" max="1" width="8.140625" style="12" customWidth="1"/>
    <col min="2" max="2" width="15.28515625" style="12" customWidth="1"/>
    <col min="3" max="3" width="14" style="12" bestFit="1" customWidth="1"/>
    <col min="4" max="4" width="11.42578125" style="21" customWidth="1"/>
    <col min="5" max="5" width="13.28515625" style="12" customWidth="1"/>
    <col min="6" max="6" width="14.28515625" style="12" customWidth="1"/>
    <col min="7" max="7" width="30" style="12" bestFit="1" customWidth="1"/>
    <col min="8" max="8" width="8.85546875" style="12"/>
    <col min="9" max="9" width="8.140625" style="12" bestFit="1" customWidth="1"/>
    <col min="10" max="16384" width="8.85546875" style="12"/>
  </cols>
  <sheetData>
    <row r="1" spans="1:5" s="2" customFormat="1" ht="18" x14ac:dyDescent="0.25">
      <c r="B1" s="153" t="s">
        <v>72</v>
      </c>
      <c r="C1" s="153"/>
      <c r="D1" s="153"/>
      <c r="E1" s="153"/>
    </row>
    <row r="2" spans="1:5" s="2" customFormat="1" ht="18" x14ac:dyDescent="0.25">
      <c r="B2" s="153" t="s">
        <v>73</v>
      </c>
      <c r="C2" s="153"/>
      <c r="D2" s="153"/>
      <c r="E2" s="153"/>
    </row>
    <row r="3" spans="1:5" s="8" customFormat="1" x14ac:dyDescent="0.25">
      <c r="E3" s="9"/>
    </row>
    <row r="4" spans="1:5" s="8" customFormat="1" x14ac:dyDescent="0.25">
      <c r="B4" s="154" t="s">
        <v>109</v>
      </c>
      <c r="C4" s="155"/>
      <c r="D4" s="155"/>
      <c r="E4" s="156"/>
    </row>
    <row r="5" spans="1:5" s="10" customFormat="1" x14ac:dyDescent="0.2">
      <c r="B5" s="157" t="s">
        <v>171</v>
      </c>
      <c r="C5" s="158"/>
      <c r="D5" s="158"/>
      <c r="E5" s="159"/>
    </row>
    <row r="6" spans="1:5" x14ac:dyDescent="0.2">
      <c r="A6" s="11"/>
      <c r="B6" s="106" t="s">
        <v>94</v>
      </c>
      <c r="C6" s="160" t="s">
        <v>130</v>
      </c>
      <c r="D6" s="160"/>
      <c r="E6" s="160"/>
    </row>
    <row r="7" spans="1:5" s="8" customFormat="1" x14ac:dyDescent="0.25">
      <c r="E7" s="9"/>
    </row>
    <row r="8" spans="1:5" x14ac:dyDescent="0.2">
      <c r="B8" s="13" t="s">
        <v>74</v>
      </c>
      <c r="C8" s="161" t="s">
        <v>75</v>
      </c>
      <c r="D8" s="162"/>
      <c r="E8" s="14" t="s">
        <v>76</v>
      </c>
    </row>
    <row r="9" spans="1:5" x14ac:dyDescent="0.2">
      <c r="B9" s="15" t="s">
        <v>28</v>
      </c>
      <c r="C9" s="163" t="s">
        <v>42</v>
      </c>
      <c r="D9" s="164"/>
      <c r="E9" s="16">
        <f>F62</f>
        <v>0</v>
      </c>
    </row>
    <row r="10" spans="1:5" x14ac:dyDescent="0.2">
      <c r="B10" s="15" t="s">
        <v>45</v>
      </c>
      <c r="C10" s="163" t="s">
        <v>46</v>
      </c>
      <c r="D10" s="164"/>
      <c r="E10" s="16">
        <f>F148</f>
        <v>0</v>
      </c>
    </row>
    <row r="11" spans="1:5" x14ac:dyDescent="0.2">
      <c r="B11" s="15" t="s">
        <v>47</v>
      </c>
      <c r="C11" s="163" t="s">
        <v>48</v>
      </c>
      <c r="D11" s="164"/>
      <c r="E11" s="16">
        <f>F157</f>
        <v>0</v>
      </c>
    </row>
    <row r="12" spans="1:5" x14ac:dyDescent="0.2">
      <c r="B12" s="15" t="s">
        <v>49</v>
      </c>
      <c r="C12" s="163" t="s">
        <v>51</v>
      </c>
      <c r="D12" s="164"/>
      <c r="E12" s="16">
        <f>F160</f>
        <v>0</v>
      </c>
    </row>
    <row r="13" spans="1:5" x14ac:dyDescent="0.2">
      <c r="B13" s="15" t="s">
        <v>163</v>
      </c>
      <c r="C13" s="163" t="s">
        <v>168</v>
      </c>
      <c r="D13" s="164"/>
      <c r="E13" s="16">
        <f>F111</f>
        <v>0</v>
      </c>
    </row>
    <row r="14" spans="1:5" x14ac:dyDescent="0.2">
      <c r="B14" s="15" t="s">
        <v>24</v>
      </c>
      <c r="C14" s="163" t="s">
        <v>52</v>
      </c>
      <c r="D14" s="164"/>
      <c r="E14" s="16">
        <f>F84</f>
        <v>0</v>
      </c>
    </row>
    <row r="15" spans="1:5" x14ac:dyDescent="0.2">
      <c r="B15" s="15" t="s">
        <v>29</v>
      </c>
      <c r="C15" s="163" t="s">
        <v>53</v>
      </c>
      <c r="D15" s="164"/>
      <c r="E15" s="16">
        <f>F55</f>
        <v>0</v>
      </c>
    </row>
    <row r="16" spans="1:5" x14ac:dyDescent="0.2">
      <c r="B16" s="15" t="s">
        <v>54</v>
      </c>
      <c r="C16" s="163" t="s">
        <v>55</v>
      </c>
      <c r="D16" s="164"/>
      <c r="E16" s="17">
        <f>F77</f>
        <v>0</v>
      </c>
    </row>
    <row r="17" spans="2:5" x14ac:dyDescent="0.2">
      <c r="B17" s="15" t="s">
        <v>56</v>
      </c>
      <c r="C17" s="163" t="s">
        <v>57</v>
      </c>
      <c r="D17" s="164"/>
      <c r="E17" s="16">
        <f>F217</f>
        <v>0</v>
      </c>
    </row>
    <row r="18" spans="2:5" x14ac:dyDescent="0.2">
      <c r="B18" s="15" t="s">
        <v>25</v>
      </c>
      <c r="C18" s="163" t="s">
        <v>58</v>
      </c>
      <c r="D18" s="164"/>
      <c r="E18" s="16">
        <f>F213</f>
        <v>0</v>
      </c>
    </row>
    <row r="19" spans="2:5" x14ac:dyDescent="0.2">
      <c r="B19" s="15" t="s">
        <v>59</v>
      </c>
      <c r="C19" s="163" t="s">
        <v>60</v>
      </c>
      <c r="D19" s="164"/>
      <c r="E19" s="16">
        <f>F69</f>
        <v>0</v>
      </c>
    </row>
    <row r="20" spans="2:5" x14ac:dyDescent="0.2">
      <c r="B20" s="15" t="s">
        <v>31</v>
      </c>
      <c r="C20" s="163" t="s">
        <v>61</v>
      </c>
      <c r="D20" s="164"/>
      <c r="E20" s="16">
        <f>F100</f>
        <v>0</v>
      </c>
    </row>
    <row r="21" spans="2:5" x14ac:dyDescent="0.2">
      <c r="B21" s="15" t="s">
        <v>62</v>
      </c>
      <c r="C21" s="163" t="s">
        <v>65</v>
      </c>
      <c r="D21" s="164"/>
      <c r="E21" s="16">
        <f>F120</f>
        <v>0</v>
      </c>
    </row>
    <row r="22" spans="2:5" x14ac:dyDescent="0.2">
      <c r="B22" s="15" t="s">
        <v>27</v>
      </c>
      <c r="C22" s="163" t="s">
        <v>110</v>
      </c>
      <c r="D22" s="164"/>
      <c r="E22" s="16">
        <f>F208</f>
        <v>0</v>
      </c>
    </row>
    <row r="23" spans="2:5" x14ac:dyDescent="0.2">
      <c r="B23" s="15" t="s">
        <v>30</v>
      </c>
      <c r="C23" s="163" t="s">
        <v>63</v>
      </c>
      <c r="D23" s="164"/>
      <c r="E23" s="16">
        <f>F138</f>
        <v>0</v>
      </c>
    </row>
    <row r="24" spans="2:5" x14ac:dyDescent="0.2">
      <c r="B24" s="15" t="s">
        <v>190</v>
      </c>
      <c r="C24" s="163" t="s">
        <v>105</v>
      </c>
      <c r="D24" s="164"/>
      <c r="E24" s="16">
        <f>F124</f>
        <v>0</v>
      </c>
    </row>
    <row r="25" spans="2:5" x14ac:dyDescent="0.2">
      <c r="B25" s="15" t="s">
        <v>33</v>
      </c>
      <c r="C25" s="163" t="s">
        <v>64</v>
      </c>
      <c r="D25" s="164"/>
      <c r="E25" s="16">
        <f>F113</f>
        <v>0</v>
      </c>
    </row>
    <row r="26" spans="2:5" x14ac:dyDescent="0.2">
      <c r="B26" s="165" t="s">
        <v>119</v>
      </c>
      <c r="C26" s="166"/>
      <c r="D26" s="167"/>
      <c r="E26" s="105">
        <f>SUM(E9:E25)</f>
        <v>0</v>
      </c>
    </row>
    <row r="27" spans="2:5" x14ac:dyDescent="0.2">
      <c r="B27" s="15" t="s">
        <v>71</v>
      </c>
      <c r="C27" s="163" t="s">
        <v>121</v>
      </c>
      <c r="D27" s="164"/>
      <c r="E27" s="22">
        <f>IF($E$38=$E$29,0,IF($E$38&gt;$E$29,$E$38-$E$29,0))</f>
        <v>0</v>
      </c>
    </row>
    <row r="28" spans="2:5" x14ac:dyDescent="0.2">
      <c r="B28" s="165" t="s">
        <v>122</v>
      </c>
      <c r="C28" s="166"/>
      <c r="D28" s="167"/>
      <c r="E28" s="18">
        <f>E26+E27</f>
        <v>0</v>
      </c>
    </row>
    <row r="29" spans="2:5" s="1" customFormat="1" ht="15" hidden="1" customHeight="1" x14ac:dyDescent="0.25">
      <c r="E29" s="102">
        <f>SUM(E9:E25)</f>
        <v>0</v>
      </c>
    </row>
    <row r="30" spans="2:5" x14ac:dyDescent="0.2">
      <c r="B30" s="19"/>
      <c r="C30" s="19"/>
      <c r="D30" s="19"/>
      <c r="E30" s="20"/>
    </row>
    <row r="31" spans="2:5" x14ac:dyDescent="0.2">
      <c r="D31" s="12"/>
      <c r="E31" s="21"/>
    </row>
    <row r="32" spans="2:5" x14ac:dyDescent="0.2">
      <c r="B32" s="13" t="s">
        <v>74</v>
      </c>
      <c r="C32" s="161" t="s">
        <v>77</v>
      </c>
      <c r="D32" s="162"/>
      <c r="E32" s="14" t="s">
        <v>76</v>
      </c>
    </row>
    <row r="33" spans="1:6" x14ac:dyDescent="0.2">
      <c r="B33" s="15" t="s">
        <v>35</v>
      </c>
      <c r="C33" s="163" t="s">
        <v>66</v>
      </c>
      <c r="D33" s="164"/>
      <c r="E33" s="98">
        <v>0</v>
      </c>
    </row>
    <row r="34" spans="1:6" x14ac:dyDescent="0.2">
      <c r="B34" s="15" t="s">
        <v>67</v>
      </c>
      <c r="C34" s="163" t="s">
        <v>69</v>
      </c>
      <c r="D34" s="164"/>
      <c r="E34" s="98">
        <v>0</v>
      </c>
    </row>
    <row r="35" spans="1:6" x14ac:dyDescent="0.2">
      <c r="B35" s="15" t="s">
        <v>68</v>
      </c>
      <c r="C35" s="163" t="s">
        <v>70</v>
      </c>
      <c r="D35" s="164"/>
      <c r="E35" s="98">
        <v>0</v>
      </c>
    </row>
    <row r="36" spans="1:6" x14ac:dyDescent="0.2">
      <c r="B36" s="15" t="s">
        <v>71</v>
      </c>
      <c r="C36" s="163" t="s">
        <v>120</v>
      </c>
      <c r="D36" s="164"/>
      <c r="E36" s="22">
        <f>IF($E$29=$E$38,0,IF($E$29&gt;$E$38,$E$29-$E$38,0))</f>
        <v>0</v>
      </c>
    </row>
    <row r="37" spans="1:6" x14ac:dyDescent="0.2">
      <c r="B37" s="165" t="s">
        <v>123</v>
      </c>
      <c r="C37" s="166"/>
      <c r="D37" s="167"/>
      <c r="E37" s="18">
        <f>SUM(E33:E35)+E36</f>
        <v>0</v>
      </c>
    </row>
    <row r="38" spans="1:6" ht="12" hidden="1" customHeight="1" x14ac:dyDescent="0.2">
      <c r="E38" s="27">
        <f>SUM(E33:E35)</f>
        <v>0</v>
      </c>
    </row>
    <row r="39" spans="1:6" s="86" customFormat="1" ht="18" x14ac:dyDescent="0.25">
      <c r="A39" s="153" t="s">
        <v>93</v>
      </c>
      <c r="B39" s="153"/>
      <c r="C39" s="153"/>
      <c r="D39" s="153"/>
      <c r="E39" s="153"/>
      <c r="F39" s="153"/>
    </row>
    <row r="40" spans="1:6" x14ac:dyDescent="0.2">
      <c r="A40" s="23"/>
      <c r="C40" s="23" t="s">
        <v>108</v>
      </c>
      <c r="D40" s="24" t="str">
        <f>B5</f>
        <v>Thursday</v>
      </c>
      <c r="E40" s="23"/>
      <c r="F40" s="23"/>
    </row>
    <row r="41" spans="1:6" ht="12.75" customHeight="1" x14ac:dyDescent="0.2">
      <c r="D41" s="25"/>
      <c r="E41" s="26"/>
      <c r="F41" s="27"/>
    </row>
    <row r="42" spans="1:6" ht="12.75" customHeight="1" x14ac:dyDescent="0.2">
      <c r="A42" s="87" t="s">
        <v>29</v>
      </c>
      <c r="B42" s="88" t="s">
        <v>98</v>
      </c>
      <c r="C42" s="89"/>
      <c r="D42" s="90"/>
      <c r="E42" s="91"/>
      <c r="F42" s="92"/>
    </row>
    <row r="43" spans="1:6" ht="12.75" customHeight="1" x14ac:dyDescent="0.2">
      <c r="A43" s="30" t="s">
        <v>13</v>
      </c>
      <c r="B43" s="28"/>
      <c r="C43" s="29"/>
      <c r="D43" s="31" t="s">
        <v>36</v>
      </c>
      <c r="E43" s="32" t="s">
        <v>86</v>
      </c>
      <c r="F43" s="33" t="s">
        <v>37</v>
      </c>
    </row>
    <row r="44" spans="1:6" ht="12.75" customHeight="1" x14ac:dyDescent="0.2">
      <c r="A44" s="168" t="s">
        <v>89</v>
      </c>
      <c r="B44" s="34" t="s">
        <v>9</v>
      </c>
      <c r="C44" s="34"/>
      <c r="D44" s="99"/>
      <c r="E44" s="35">
        <v>25</v>
      </c>
      <c r="F44" s="35">
        <f>D44*E44</f>
        <v>0</v>
      </c>
    </row>
    <row r="45" spans="1:6" ht="12.75" customHeight="1" x14ac:dyDescent="0.2">
      <c r="A45" s="168"/>
      <c r="B45" s="34" t="s">
        <v>10</v>
      </c>
      <c r="C45" s="34"/>
      <c r="D45" s="99"/>
      <c r="E45" s="36">
        <v>75</v>
      </c>
      <c r="F45" s="35">
        <f>D45*E45</f>
        <v>0</v>
      </c>
    </row>
    <row r="46" spans="1:6" ht="12.75" customHeight="1" x14ac:dyDescent="0.2">
      <c r="A46" s="168"/>
      <c r="B46" s="34" t="s">
        <v>11</v>
      </c>
      <c r="C46" s="34"/>
      <c r="D46" s="99"/>
      <c r="E46" s="36">
        <v>150</v>
      </c>
      <c r="F46" s="35">
        <f>D46*E46</f>
        <v>0</v>
      </c>
    </row>
    <row r="47" spans="1:6" ht="12.75" customHeight="1" x14ac:dyDescent="0.2">
      <c r="A47" s="168"/>
      <c r="B47" s="34" t="s">
        <v>12</v>
      </c>
      <c r="C47" s="34"/>
      <c r="D47" s="100"/>
      <c r="E47" s="37">
        <v>300</v>
      </c>
      <c r="F47" s="35">
        <f>D47*E47</f>
        <v>0</v>
      </c>
    </row>
    <row r="48" spans="1:6" ht="12.75" customHeight="1" x14ac:dyDescent="0.2">
      <c r="A48" s="173"/>
      <c r="B48" s="38" t="s">
        <v>91</v>
      </c>
      <c r="C48" s="39"/>
      <c r="D48" s="40"/>
      <c r="E48" s="41"/>
      <c r="F48" s="42">
        <f>SUM(F44:F47)</f>
        <v>0</v>
      </c>
    </row>
    <row r="49" spans="1:6" ht="12.75" customHeight="1" x14ac:dyDescent="0.2">
      <c r="A49" s="43" t="s">
        <v>19</v>
      </c>
      <c r="B49" s="44"/>
      <c r="C49" s="45"/>
      <c r="D49" s="46" t="s">
        <v>36</v>
      </c>
      <c r="E49" s="47" t="s">
        <v>86</v>
      </c>
      <c r="F49" s="33" t="s">
        <v>37</v>
      </c>
    </row>
    <row r="50" spans="1:6" ht="12.75" customHeight="1" x14ac:dyDescent="0.2">
      <c r="A50" s="168" t="s">
        <v>89</v>
      </c>
      <c r="B50" s="34" t="s">
        <v>9</v>
      </c>
      <c r="C50" s="48"/>
      <c r="D50" s="99"/>
      <c r="E50" s="49">
        <v>35</v>
      </c>
      <c r="F50" s="35">
        <f>D50*E50</f>
        <v>0</v>
      </c>
    </row>
    <row r="51" spans="1:6" ht="12.75" customHeight="1" x14ac:dyDescent="0.2">
      <c r="A51" s="168"/>
      <c r="B51" s="34" t="s">
        <v>10</v>
      </c>
      <c r="C51" s="48"/>
      <c r="D51" s="99"/>
      <c r="E51" s="49">
        <v>105</v>
      </c>
      <c r="F51" s="35">
        <f>D51*E51</f>
        <v>0</v>
      </c>
    </row>
    <row r="52" spans="1:6" ht="12.75" customHeight="1" x14ac:dyDescent="0.2">
      <c r="A52" s="168"/>
      <c r="B52" s="34" t="s">
        <v>11</v>
      </c>
      <c r="C52" s="48"/>
      <c r="D52" s="99"/>
      <c r="E52" s="49">
        <f>35*6</f>
        <v>210</v>
      </c>
      <c r="F52" s="35">
        <f>D52*E52</f>
        <v>0</v>
      </c>
    </row>
    <row r="53" spans="1:6" ht="12.75" customHeight="1" x14ac:dyDescent="0.2">
      <c r="A53" s="168"/>
      <c r="B53" s="34" t="s">
        <v>12</v>
      </c>
      <c r="C53" s="48"/>
      <c r="D53" s="100"/>
      <c r="E53" s="50">
        <f>35*12</f>
        <v>420</v>
      </c>
      <c r="F53" s="35">
        <f>D53*E53</f>
        <v>0</v>
      </c>
    </row>
    <row r="54" spans="1:6" ht="12.75" customHeight="1" x14ac:dyDescent="0.2">
      <c r="A54" s="173"/>
      <c r="B54" s="38" t="s">
        <v>91</v>
      </c>
      <c r="C54" s="39"/>
      <c r="D54" s="40"/>
      <c r="E54" s="41"/>
      <c r="F54" s="51">
        <f>SUM(F50:F53)</f>
        <v>0</v>
      </c>
    </row>
    <row r="55" spans="1:6" ht="12.75" customHeight="1" x14ac:dyDescent="0.2">
      <c r="A55" s="52" t="s">
        <v>39</v>
      </c>
      <c r="B55" s="53"/>
      <c r="C55" s="53"/>
      <c r="D55" s="54"/>
      <c r="E55" s="55"/>
      <c r="F55" s="56">
        <f>F48+F54</f>
        <v>0</v>
      </c>
    </row>
    <row r="56" spans="1:6" ht="12.75" customHeight="1" x14ac:dyDescent="0.2">
      <c r="D56" s="12"/>
    </row>
    <row r="57" spans="1:6" ht="12.75" customHeight="1" x14ac:dyDescent="0.2">
      <c r="A57" s="93" t="s">
        <v>28</v>
      </c>
      <c r="B57" s="88" t="s">
        <v>96</v>
      </c>
      <c r="C57" s="94"/>
      <c r="D57" s="95" t="s">
        <v>36</v>
      </c>
      <c r="E57" s="96" t="s">
        <v>86</v>
      </c>
      <c r="F57" s="96" t="s">
        <v>37</v>
      </c>
    </row>
    <row r="58" spans="1:6" ht="12.75" customHeight="1" x14ac:dyDescent="0.2">
      <c r="A58" s="170" t="s">
        <v>89</v>
      </c>
      <c r="B58" s="34" t="s">
        <v>9</v>
      </c>
      <c r="D58" s="99"/>
      <c r="E58" s="35">
        <v>35</v>
      </c>
      <c r="F58" s="35">
        <f>D58*E58</f>
        <v>0</v>
      </c>
    </row>
    <row r="59" spans="1:6" ht="12.75" customHeight="1" x14ac:dyDescent="0.2">
      <c r="A59" s="171"/>
      <c r="B59" s="34" t="s">
        <v>10</v>
      </c>
      <c r="C59" s="34"/>
      <c r="D59" s="99"/>
      <c r="E59" s="35">
        <v>105</v>
      </c>
      <c r="F59" s="35">
        <f>D59*E59</f>
        <v>0</v>
      </c>
    </row>
    <row r="60" spans="1:6" ht="12.75" customHeight="1" x14ac:dyDescent="0.2">
      <c r="A60" s="171"/>
      <c r="B60" s="34" t="s">
        <v>11</v>
      </c>
      <c r="C60" s="34"/>
      <c r="D60" s="99"/>
      <c r="E60" s="35">
        <v>210</v>
      </c>
      <c r="F60" s="35">
        <f>D60*E60</f>
        <v>0</v>
      </c>
    </row>
    <row r="61" spans="1:6" ht="12.75" customHeight="1" x14ac:dyDescent="0.2">
      <c r="A61" s="171"/>
      <c r="B61" s="34" t="s">
        <v>12</v>
      </c>
      <c r="C61" s="34"/>
      <c r="D61" s="100"/>
      <c r="E61" s="57">
        <v>420</v>
      </c>
      <c r="F61" s="35">
        <f>D61*E61</f>
        <v>0</v>
      </c>
    </row>
    <row r="62" spans="1:6" ht="12.75" customHeight="1" x14ac:dyDescent="0.2">
      <c r="A62" s="52" t="s">
        <v>41</v>
      </c>
      <c r="B62" s="53"/>
      <c r="C62" s="53"/>
      <c r="D62" s="54"/>
      <c r="E62" s="55"/>
      <c r="F62" s="56">
        <f>SUM(F58:F61)</f>
        <v>0</v>
      </c>
    </row>
    <row r="63" spans="1:6" ht="12.75" customHeight="1" x14ac:dyDescent="0.2">
      <c r="D63" s="25"/>
      <c r="E63" s="26"/>
      <c r="F63" s="27"/>
    </row>
    <row r="64" spans="1:6" ht="12.75" customHeight="1" x14ac:dyDescent="0.2">
      <c r="A64" s="93" t="s">
        <v>59</v>
      </c>
      <c r="B64" s="88" t="s">
        <v>60</v>
      </c>
      <c r="C64" s="94"/>
      <c r="D64" s="95" t="s">
        <v>36</v>
      </c>
      <c r="E64" s="96" t="s">
        <v>86</v>
      </c>
      <c r="F64" s="96" t="s">
        <v>37</v>
      </c>
    </row>
    <row r="65" spans="1:6" ht="12.75" customHeight="1" x14ac:dyDescent="0.2">
      <c r="A65" s="170" t="s">
        <v>89</v>
      </c>
      <c r="B65" s="34" t="s">
        <v>9</v>
      </c>
      <c r="D65" s="99"/>
      <c r="E65" s="35">
        <v>35</v>
      </c>
      <c r="F65" s="35">
        <f>D65*E65</f>
        <v>0</v>
      </c>
    </row>
    <row r="66" spans="1:6" ht="12.75" customHeight="1" x14ac:dyDescent="0.2">
      <c r="A66" s="171"/>
      <c r="B66" s="34" t="s">
        <v>10</v>
      </c>
      <c r="C66" s="34"/>
      <c r="D66" s="99"/>
      <c r="E66" s="35">
        <v>105</v>
      </c>
      <c r="F66" s="35">
        <f>D66*E66</f>
        <v>0</v>
      </c>
    </row>
    <row r="67" spans="1:6" ht="12.75" customHeight="1" x14ac:dyDescent="0.2">
      <c r="A67" s="171"/>
      <c r="B67" s="34" t="s">
        <v>11</v>
      </c>
      <c r="C67" s="34"/>
      <c r="D67" s="99"/>
      <c r="E67" s="35">
        <v>210</v>
      </c>
      <c r="F67" s="35">
        <f>D67*E67</f>
        <v>0</v>
      </c>
    </row>
    <row r="68" spans="1:6" ht="12.75" customHeight="1" x14ac:dyDescent="0.2">
      <c r="A68" s="171"/>
      <c r="B68" s="34" t="s">
        <v>12</v>
      </c>
      <c r="C68" s="34"/>
      <c r="D68" s="100"/>
      <c r="E68" s="57">
        <v>420</v>
      </c>
      <c r="F68" s="35">
        <f>D68*E68</f>
        <v>0</v>
      </c>
    </row>
    <row r="69" spans="1:6" ht="12.75" customHeight="1" x14ac:dyDescent="0.2">
      <c r="A69" s="52" t="s">
        <v>107</v>
      </c>
      <c r="B69" s="53"/>
      <c r="C69" s="53"/>
      <c r="D69" s="54"/>
      <c r="E69" s="55"/>
      <c r="F69" s="56">
        <f>SUM(F65:F68)</f>
        <v>0</v>
      </c>
    </row>
    <row r="70" spans="1:6" ht="12.75" customHeight="1" x14ac:dyDescent="0.2">
      <c r="D70" s="25"/>
      <c r="E70" s="26"/>
      <c r="F70" s="27"/>
    </row>
    <row r="71" spans="1:6" ht="12.75" customHeight="1" x14ac:dyDescent="0.2">
      <c r="A71" s="87" t="s">
        <v>54</v>
      </c>
      <c r="B71" s="88" t="s">
        <v>97</v>
      </c>
      <c r="C71" s="89"/>
      <c r="D71" s="95" t="s">
        <v>36</v>
      </c>
      <c r="E71" s="96" t="s">
        <v>86</v>
      </c>
      <c r="F71" s="96" t="s">
        <v>37</v>
      </c>
    </row>
    <row r="72" spans="1:6" ht="12.75" customHeight="1" x14ac:dyDescent="0.2">
      <c r="A72" s="168" t="s">
        <v>90</v>
      </c>
      <c r="B72" s="34" t="s">
        <v>134</v>
      </c>
      <c r="C72" s="62"/>
      <c r="D72" s="101"/>
      <c r="E72" s="63">
        <v>30</v>
      </c>
      <c r="F72" s="35">
        <f>D72*E72</f>
        <v>0</v>
      </c>
    </row>
    <row r="73" spans="1:6" ht="12.75" customHeight="1" x14ac:dyDescent="0.2">
      <c r="A73" s="168"/>
      <c r="B73" s="34" t="s">
        <v>133</v>
      </c>
      <c r="C73" s="34"/>
      <c r="D73" s="99"/>
      <c r="E73" s="36">
        <v>65</v>
      </c>
      <c r="F73" s="35">
        <f>D73*E73</f>
        <v>0</v>
      </c>
    </row>
    <row r="74" spans="1:6" ht="12.75" customHeight="1" x14ac:dyDescent="0.2">
      <c r="A74" s="168"/>
      <c r="B74" s="34" t="s">
        <v>158</v>
      </c>
      <c r="C74" s="34"/>
      <c r="D74" s="99"/>
      <c r="E74" s="36">
        <v>65</v>
      </c>
      <c r="F74" s="35">
        <f>D74*E74</f>
        <v>0</v>
      </c>
    </row>
    <row r="75" spans="1:6" ht="12.75" customHeight="1" x14ac:dyDescent="0.2">
      <c r="A75" s="168"/>
      <c r="B75" s="34" t="s">
        <v>159</v>
      </c>
      <c r="C75" s="34"/>
      <c r="D75" s="100"/>
      <c r="E75" s="37">
        <v>55</v>
      </c>
      <c r="F75" s="35">
        <f>D75*E75</f>
        <v>0</v>
      </c>
    </row>
    <row r="76" spans="1:6" ht="12.75" customHeight="1" x14ac:dyDescent="0.2">
      <c r="A76" s="169"/>
      <c r="B76" s="38" t="s">
        <v>92</v>
      </c>
      <c r="C76" s="39"/>
      <c r="D76" s="40"/>
      <c r="E76" s="41"/>
      <c r="F76" s="42">
        <f>SUM(F72:F75)</f>
        <v>0</v>
      </c>
    </row>
    <row r="77" spans="1:6" ht="12.75" customHeight="1" x14ac:dyDescent="0.2">
      <c r="A77" s="52" t="s">
        <v>99</v>
      </c>
      <c r="B77" s="59"/>
      <c r="C77" s="59"/>
      <c r="D77" s="60"/>
      <c r="E77" s="61"/>
      <c r="F77" s="56">
        <f>F76</f>
        <v>0</v>
      </c>
    </row>
    <row r="78" spans="1:6" ht="12.75" customHeight="1" x14ac:dyDescent="0.2">
      <c r="D78" s="25"/>
      <c r="E78" s="26"/>
      <c r="F78" s="27"/>
    </row>
    <row r="79" spans="1:6" ht="12.75" customHeight="1" x14ac:dyDescent="0.2">
      <c r="A79" s="93" t="s">
        <v>24</v>
      </c>
      <c r="B79" s="88" t="s">
        <v>0</v>
      </c>
      <c r="C79" s="94"/>
      <c r="D79" s="95" t="s">
        <v>36</v>
      </c>
      <c r="E79" s="96" t="s">
        <v>86</v>
      </c>
      <c r="F79" s="96" t="s">
        <v>37</v>
      </c>
    </row>
    <row r="80" spans="1:6" ht="12.75" customHeight="1" x14ac:dyDescent="0.2">
      <c r="A80" s="76"/>
      <c r="B80" s="34" t="s">
        <v>1</v>
      </c>
      <c r="D80" s="99"/>
      <c r="E80" s="35">
        <v>8</v>
      </c>
      <c r="F80" s="35">
        <f>D80*E80</f>
        <v>0</v>
      </c>
    </row>
    <row r="81" spans="1:6" ht="12.75" customHeight="1" x14ac:dyDescent="0.2">
      <c r="A81" s="77"/>
      <c r="B81" s="34" t="s">
        <v>2</v>
      </c>
      <c r="C81" s="34"/>
      <c r="D81" s="99"/>
      <c r="E81" s="35">
        <v>6</v>
      </c>
      <c r="F81" s="35">
        <f>D81*E81</f>
        <v>0</v>
      </c>
    </row>
    <row r="82" spans="1:6" ht="12.75" customHeight="1" x14ac:dyDescent="0.2">
      <c r="A82" s="77"/>
      <c r="B82" s="34" t="s">
        <v>4</v>
      </c>
      <c r="C82" s="34"/>
      <c r="D82" s="99"/>
      <c r="E82" s="35">
        <v>100</v>
      </c>
      <c r="F82" s="35">
        <f>D82*E82</f>
        <v>0</v>
      </c>
    </row>
    <row r="83" spans="1:6" ht="12.75" customHeight="1" x14ac:dyDescent="0.2">
      <c r="A83" s="77"/>
      <c r="B83" s="34" t="s">
        <v>5</v>
      </c>
      <c r="C83" s="34"/>
      <c r="D83" s="99"/>
      <c r="E83" s="35">
        <v>180</v>
      </c>
      <c r="F83" s="35">
        <f>D83*E83</f>
        <v>0</v>
      </c>
    </row>
    <row r="84" spans="1:6" ht="12.75" customHeight="1" x14ac:dyDescent="0.2">
      <c r="A84" s="52" t="s">
        <v>78</v>
      </c>
      <c r="B84" s="53"/>
      <c r="C84" s="53"/>
      <c r="D84" s="54"/>
      <c r="E84" s="55"/>
      <c r="F84" s="56">
        <f>SUM(F80:F83)</f>
        <v>0</v>
      </c>
    </row>
    <row r="85" spans="1:6" s="1" customFormat="1" ht="12.75" customHeight="1" x14ac:dyDescent="0.25"/>
    <row r="86" spans="1:6" ht="12.75" customHeight="1" x14ac:dyDescent="0.2">
      <c r="A86" s="93" t="s">
        <v>31</v>
      </c>
      <c r="B86" s="88" t="s">
        <v>32</v>
      </c>
      <c r="C86" s="94"/>
      <c r="D86" s="95" t="s">
        <v>36</v>
      </c>
      <c r="E86" s="96" t="s">
        <v>86</v>
      </c>
      <c r="F86" s="96" t="s">
        <v>37</v>
      </c>
    </row>
    <row r="87" spans="1:6" ht="12.75" customHeight="1" x14ac:dyDescent="0.2">
      <c r="A87" s="65"/>
      <c r="B87" s="48" t="s">
        <v>139</v>
      </c>
      <c r="C87" s="64"/>
      <c r="D87" s="99"/>
      <c r="E87" s="49">
        <v>4</v>
      </c>
      <c r="F87" s="35">
        <f>D87*E87</f>
        <v>0</v>
      </c>
    </row>
    <row r="88" spans="1:6" ht="12.75" customHeight="1" x14ac:dyDescent="0.2">
      <c r="A88" s="65"/>
      <c r="B88" s="48" t="s">
        <v>140</v>
      </c>
      <c r="C88" s="64"/>
      <c r="D88" s="99"/>
      <c r="E88" s="49">
        <v>4</v>
      </c>
      <c r="F88" s="35">
        <f>D88*E88</f>
        <v>0</v>
      </c>
    </row>
    <row r="89" spans="1:6" ht="12.75" customHeight="1" x14ac:dyDescent="0.2">
      <c r="A89" s="65"/>
      <c r="B89" s="48" t="s">
        <v>100</v>
      </c>
      <c r="C89" s="64"/>
      <c r="D89" s="99"/>
      <c r="E89" s="49">
        <v>6</v>
      </c>
      <c r="F89" s="35">
        <f t="shared" ref="F89:F99" si="0">D89*E89</f>
        <v>0</v>
      </c>
    </row>
    <row r="90" spans="1:6" ht="12.75" customHeight="1" x14ac:dyDescent="0.2">
      <c r="A90" s="65"/>
      <c r="B90" s="48" t="s">
        <v>138</v>
      </c>
      <c r="C90" s="64"/>
      <c r="D90" s="99"/>
      <c r="E90" s="49">
        <v>22</v>
      </c>
      <c r="F90" s="35">
        <f>D90*E90</f>
        <v>0</v>
      </c>
    </row>
    <row r="91" spans="1:6" ht="12.75" customHeight="1" x14ac:dyDescent="0.2">
      <c r="A91" s="65"/>
      <c r="B91" s="48" t="s">
        <v>101</v>
      </c>
      <c r="C91" s="64"/>
      <c r="D91" s="99"/>
      <c r="E91" s="49">
        <v>7</v>
      </c>
      <c r="F91" s="35">
        <f t="shared" si="0"/>
        <v>0</v>
      </c>
    </row>
    <row r="92" spans="1:6" ht="12.75" customHeight="1" x14ac:dyDescent="0.2">
      <c r="A92" s="65"/>
      <c r="B92" s="48" t="s">
        <v>102</v>
      </c>
      <c r="C92" s="64"/>
      <c r="D92" s="99"/>
      <c r="E92" s="49">
        <v>18</v>
      </c>
      <c r="F92" s="35">
        <f t="shared" si="0"/>
        <v>0</v>
      </c>
    </row>
    <row r="93" spans="1:6" ht="12.75" customHeight="1" x14ac:dyDescent="0.2">
      <c r="A93" s="65"/>
      <c r="B93" s="48" t="s">
        <v>104</v>
      </c>
      <c r="C93" s="64"/>
      <c r="D93" s="99"/>
      <c r="E93" s="49">
        <v>20</v>
      </c>
      <c r="F93" s="35">
        <f t="shared" si="0"/>
        <v>0</v>
      </c>
    </row>
    <row r="94" spans="1:6" ht="12.75" customHeight="1" x14ac:dyDescent="0.2">
      <c r="A94" s="65"/>
      <c r="B94" s="48" t="s">
        <v>185</v>
      </c>
      <c r="C94" s="64"/>
      <c r="D94" s="99"/>
      <c r="E94" s="49">
        <v>22</v>
      </c>
      <c r="F94" s="35">
        <f t="shared" si="0"/>
        <v>0</v>
      </c>
    </row>
    <row r="95" spans="1:6" ht="12.75" customHeight="1" x14ac:dyDescent="0.2">
      <c r="A95" s="65"/>
      <c r="B95" s="48" t="s">
        <v>103</v>
      </c>
      <c r="C95" s="64"/>
      <c r="D95" s="99"/>
      <c r="E95" s="49">
        <v>19.5</v>
      </c>
      <c r="F95" s="35">
        <f t="shared" si="0"/>
        <v>0</v>
      </c>
    </row>
    <row r="96" spans="1:6" ht="12.75" customHeight="1" x14ac:dyDescent="0.2">
      <c r="A96" s="65"/>
      <c r="B96" s="48" t="s">
        <v>141</v>
      </c>
      <c r="C96" s="64"/>
      <c r="D96" s="99"/>
      <c r="E96" s="49">
        <v>5</v>
      </c>
      <c r="F96" s="35">
        <f t="shared" si="0"/>
        <v>0</v>
      </c>
    </row>
    <row r="97" spans="1:9" ht="12.75" customHeight="1" x14ac:dyDescent="0.2">
      <c r="A97" s="65"/>
      <c r="B97" s="48" t="s">
        <v>161</v>
      </c>
      <c r="C97" s="64"/>
      <c r="D97" s="99"/>
      <c r="E97" s="49">
        <v>15</v>
      </c>
      <c r="F97" s="35">
        <f t="shared" si="0"/>
        <v>0</v>
      </c>
    </row>
    <row r="98" spans="1:9" ht="12.75" customHeight="1" x14ac:dyDescent="0.2">
      <c r="A98" s="65"/>
      <c r="B98" s="48" t="s">
        <v>188</v>
      </c>
      <c r="C98" s="64"/>
      <c r="D98" s="99"/>
      <c r="E98" s="49">
        <v>11</v>
      </c>
      <c r="F98" s="35">
        <f t="shared" si="0"/>
        <v>0</v>
      </c>
    </row>
    <row r="99" spans="1:9" ht="12.75" customHeight="1" x14ac:dyDescent="0.2">
      <c r="A99" s="65"/>
      <c r="B99" s="48" t="s">
        <v>162</v>
      </c>
      <c r="C99" s="64"/>
      <c r="D99" s="99"/>
      <c r="E99" s="49"/>
      <c r="F99" s="35">
        <f t="shared" si="0"/>
        <v>0</v>
      </c>
    </row>
    <row r="100" spans="1:9" ht="12.75" customHeight="1" x14ac:dyDescent="0.2">
      <c r="A100" s="52" t="s">
        <v>38</v>
      </c>
      <c r="B100" s="53"/>
      <c r="C100" s="53"/>
      <c r="D100" s="54"/>
      <c r="E100" s="55"/>
      <c r="F100" s="56">
        <f>SUM(F87:F99)</f>
        <v>0</v>
      </c>
      <c r="G100" s="103"/>
    </row>
    <row r="101" spans="1:9" ht="12.75" customHeight="1" x14ac:dyDescent="0.2">
      <c r="D101" s="12"/>
      <c r="G101" s="103"/>
    </row>
    <row r="102" spans="1:9" ht="12.75" customHeight="1" x14ac:dyDescent="0.2">
      <c r="A102" s="93" t="s">
        <v>163</v>
      </c>
      <c r="B102" s="88" t="s">
        <v>167</v>
      </c>
      <c r="C102" s="94"/>
      <c r="D102" s="95" t="s">
        <v>36</v>
      </c>
      <c r="E102" s="96" t="s">
        <v>86</v>
      </c>
      <c r="F102" s="96" t="s">
        <v>37</v>
      </c>
      <c r="G102" s="103"/>
    </row>
    <row r="103" spans="1:9" ht="12.75" customHeight="1" x14ac:dyDescent="0.2">
      <c r="A103" s="65"/>
      <c r="B103" s="48" t="s">
        <v>165</v>
      </c>
      <c r="C103" s="64"/>
      <c r="D103" s="99"/>
      <c r="E103" s="49">
        <v>2.2000000000000002</v>
      </c>
      <c r="F103" s="35">
        <f>D103*E103</f>
        <v>0</v>
      </c>
      <c r="G103" s="103"/>
    </row>
    <row r="104" spans="1:9" ht="12.75" customHeight="1" x14ac:dyDescent="0.2">
      <c r="A104" s="65"/>
      <c r="B104" s="48" t="s">
        <v>193</v>
      </c>
      <c r="C104" s="64"/>
      <c r="D104" s="99"/>
      <c r="E104" s="49">
        <v>2.25</v>
      </c>
      <c r="F104" s="35">
        <f t="shared" ref="F104:F109" si="1">D104*E104</f>
        <v>0</v>
      </c>
      <c r="G104" s="103"/>
    </row>
    <row r="105" spans="1:9" ht="12.75" customHeight="1" x14ac:dyDescent="0.2">
      <c r="A105" s="65"/>
      <c r="B105" s="48" t="s">
        <v>194</v>
      </c>
      <c r="C105" s="64"/>
      <c r="D105" s="99"/>
      <c r="E105" s="49">
        <v>1</v>
      </c>
      <c r="F105" s="35">
        <f t="shared" si="1"/>
        <v>0</v>
      </c>
      <c r="G105" s="103"/>
    </row>
    <row r="106" spans="1:9" ht="12.75" customHeight="1" x14ac:dyDescent="0.2">
      <c r="A106" s="65"/>
      <c r="B106" s="48" t="s">
        <v>198</v>
      </c>
      <c r="C106" s="64"/>
      <c r="D106" s="99"/>
      <c r="E106" s="49">
        <v>1</v>
      </c>
      <c r="F106" s="35">
        <f t="shared" si="1"/>
        <v>0</v>
      </c>
      <c r="G106" s="103"/>
    </row>
    <row r="107" spans="1:9" ht="12.75" customHeight="1" x14ac:dyDescent="0.2">
      <c r="A107" s="65"/>
      <c r="B107" s="48" t="s">
        <v>197</v>
      </c>
      <c r="C107" s="64"/>
      <c r="D107" s="99"/>
      <c r="E107" s="49">
        <v>1</v>
      </c>
      <c r="F107" s="35">
        <f t="shared" si="1"/>
        <v>0</v>
      </c>
      <c r="G107" s="103"/>
    </row>
    <row r="108" spans="1:9" ht="12.75" customHeight="1" x14ac:dyDescent="0.2">
      <c r="A108" s="65"/>
      <c r="B108" s="48" t="s">
        <v>196</v>
      </c>
      <c r="C108" s="64"/>
      <c r="D108" s="99"/>
      <c r="E108" s="49">
        <v>1</v>
      </c>
      <c r="F108" s="35">
        <f t="shared" si="1"/>
        <v>0</v>
      </c>
      <c r="G108" s="103"/>
    </row>
    <row r="109" spans="1:9" ht="12.75" customHeight="1" x14ac:dyDescent="0.2">
      <c r="A109" s="65"/>
      <c r="B109" s="48" t="s">
        <v>195</v>
      </c>
      <c r="C109" s="64"/>
      <c r="D109" s="99"/>
      <c r="E109" s="49">
        <v>2</v>
      </c>
      <c r="F109" s="35">
        <f t="shared" si="1"/>
        <v>0</v>
      </c>
      <c r="G109" s="103"/>
    </row>
    <row r="110" spans="1:9" ht="12.75" customHeight="1" x14ac:dyDescent="0.2">
      <c r="A110" s="65"/>
      <c r="B110" s="48" t="s">
        <v>166</v>
      </c>
      <c r="C110" s="64"/>
      <c r="D110" s="99"/>
      <c r="E110" s="49">
        <v>1.65</v>
      </c>
      <c r="F110" s="35">
        <f t="shared" ref="F110" si="2">D110*E110</f>
        <v>0</v>
      </c>
      <c r="G110" s="103"/>
    </row>
    <row r="111" spans="1:9" ht="12.75" customHeight="1" x14ac:dyDescent="0.2">
      <c r="A111" s="52" t="s">
        <v>164</v>
      </c>
      <c r="B111" s="53"/>
      <c r="C111" s="53"/>
      <c r="D111" s="54"/>
      <c r="E111" s="55"/>
      <c r="F111" s="56">
        <f>SUM(F103:F110)</f>
        <v>0</v>
      </c>
      <c r="G111" s="103"/>
      <c r="I111" s="12" t="s">
        <v>137</v>
      </c>
    </row>
    <row r="112" spans="1:9" s="1" customFormat="1" ht="12.75" customHeight="1" x14ac:dyDescent="0.25"/>
    <row r="113" spans="1:7" ht="12.75" customHeight="1" x14ac:dyDescent="0.2">
      <c r="A113" s="87" t="s">
        <v>33</v>
      </c>
      <c r="B113" s="88" t="s">
        <v>199</v>
      </c>
      <c r="C113" s="89"/>
      <c r="D113" s="90"/>
      <c r="E113" s="92"/>
      <c r="F113" s="107">
        <f>((F100*0.0807)+(F157*0.0807)+(F111*0.0807))</f>
        <v>0</v>
      </c>
    </row>
    <row r="114" spans="1:7" ht="12.75" customHeight="1" x14ac:dyDescent="0.2">
      <c r="A114" s="67"/>
      <c r="B114" s="68"/>
      <c r="C114" s="69"/>
      <c r="D114" s="70"/>
      <c r="E114" s="26"/>
      <c r="F114" s="71"/>
    </row>
    <row r="115" spans="1:7" ht="12.75" customHeight="1" x14ac:dyDescent="0.2">
      <c r="A115" s="93" t="s">
        <v>62</v>
      </c>
      <c r="B115" s="88" t="s">
        <v>95</v>
      </c>
      <c r="C115" s="94"/>
      <c r="D115" s="95" t="s">
        <v>36</v>
      </c>
      <c r="E115" s="96" t="s">
        <v>86</v>
      </c>
      <c r="F115" s="96" t="s">
        <v>37</v>
      </c>
    </row>
    <row r="116" spans="1:7" ht="12.75" customHeight="1" x14ac:dyDescent="0.2">
      <c r="A116" s="65"/>
      <c r="B116" s="48" t="s">
        <v>174</v>
      </c>
      <c r="C116" s="64"/>
      <c r="D116" s="99"/>
      <c r="E116" s="49">
        <v>2</v>
      </c>
      <c r="F116" s="35">
        <f t="shared" ref="F116:F119" si="3">IF(D116&gt;0,D116*E116,0)</f>
        <v>0</v>
      </c>
    </row>
    <row r="117" spans="1:7" ht="12.75" customHeight="1" x14ac:dyDescent="0.2">
      <c r="A117" s="65"/>
      <c r="B117" s="48" t="s">
        <v>136</v>
      </c>
      <c r="C117" s="64"/>
      <c r="D117" s="99"/>
      <c r="E117" s="49">
        <v>7</v>
      </c>
      <c r="F117" s="35">
        <f t="shared" si="3"/>
        <v>0</v>
      </c>
    </row>
    <row r="118" spans="1:7" ht="12.75" customHeight="1" x14ac:dyDescent="0.2">
      <c r="A118" s="65"/>
      <c r="B118" s="48" t="s">
        <v>3</v>
      </c>
      <c r="C118" s="64"/>
      <c r="D118" s="99"/>
      <c r="E118" s="49">
        <v>2</v>
      </c>
      <c r="F118" s="35">
        <f t="shared" si="3"/>
        <v>0</v>
      </c>
    </row>
    <row r="119" spans="1:7" ht="12.75" customHeight="1" x14ac:dyDescent="0.2">
      <c r="A119" s="65"/>
      <c r="B119" s="48" t="s">
        <v>135</v>
      </c>
      <c r="C119" s="64"/>
      <c r="D119" s="99"/>
      <c r="E119" s="49">
        <v>10</v>
      </c>
      <c r="F119" s="35">
        <f t="shared" si="3"/>
        <v>0</v>
      </c>
    </row>
    <row r="120" spans="1:7" ht="12.75" customHeight="1" x14ac:dyDescent="0.2">
      <c r="A120" s="52" t="s">
        <v>124</v>
      </c>
      <c r="B120" s="53"/>
      <c r="C120" s="53"/>
      <c r="D120" s="54"/>
      <c r="E120" s="55"/>
      <c r="F120" s="56">
        <f>SUM(F116:F119)</f>
        <v>0</v>
      </c>
    </row>
    <row r="121" spans="1:7" ht="12.75" customHeight="1" x14ac:dyDescent="0.2">
      <c r="D121" s="12"/>
    </row>
    <row r="122" spans="1:7" ht="12.75" customHeight="1" x14ac:dyDescent="0.2">
      <c r="A122" s="93" t="s">
        <v>190</v>
      </c>
      <c r="B122" s="88" t="s">
        <v>191</v>
      </c>
      <c r="C122" s="94"/>
      <c r="D122" s="95" t="s">
        <v>36</v>
      </c>
      <c r="E122" s="96" t="s">
        <v>86</v>
      </c>
      <c r="F122" s="96" t="s">
        <v>37</v>
      </c>
    </row>
    <row r="123" spans="1:7" ht="12.75" customHeight="1" x14ac:dyDescent="0.2">
      <c r="A123" s="65"/>
      <c r="B123" s="48" t="s">
        <v>105</v>
      </c>
      <c r="C123" s="64"/>
      <c r="D123" s="99"/>
      <c r="E123" s="49">
        <v>0</v>
      </c>
      <c r="F123" s="35">
        <f>D123*E123</f>
        <v>0</v>
      </c>
    </row>
    <row r="124" spans="1:7" ht="12.75" customHeight="1" x14ac:dyDescent="0.2">
      <c r="A124" s="52" t="s">
        <v>164</v>
      </c>
      <c r="B124" s="53"/>
      <c r="C124" s="53"/>
      <c r="D124" s="54"/>
      <c r="E124" s="55"/>
      <c r="F124" s="56">
        <f>SUM(F123:F123)</f>
        <v>0</v>
      </c>
    </row>
    <row r="125" spans="1:7" ht="12.75" customHeight="1" x14ac:dyDescent="0.2">
      <c r="D125" s="12"/>
    </row>
    <row r="126" spans="1:7" ht="12.75" customHeight="1" x14ac:dyDescent="0.2">
      <c r="A126" s="93" t="s">
        <v>30</v>
      </c>
      <c r="B126" s="88" t="s">
        <v>81</v>
      </c>
      <c r="C126" s="94"/>
      <c r="D126" s="95" t="s">
        <v>36</v>
      </c>
      <c r="E126" s="96" t="s">
        <v>86</v>
      </c>
      <c r="F126" s="96" t="s">
        <v>37</v>
      </c>
      <c r="G126" s="12" t="s">
        <v>137</v>
      </c>
    </row>
    <row r="127" spans="1:7" ht="12.75" customHeight="1" x14ac:dyDescent="0.2">
      <c r="A127" s="170" t="s">
        <v>82</v>
      </c>
      <c r="B127" s="34" t="s">
        <v>9</v>
      </c>
      <c r="D127" s="99"/>
      <c r="E127" s="35">
        <v>35</v>
      </c>
      <c r="F127" s="35">
        <f>D127*E127</f>
        <v>0</v>
      </c>
    </row>
    <row r="128" spans="1:7" ht="12.75" customHeight="1" x14ac:dyDescent="0.2">
      <c r="A128" s="171"/>
      <c r="B128" s="34" t="s">
        <v>10</v>
      </c>
      <c r="C128" s="34"/>
      <c r="D128" s="99"/>
      <c r="E128" s="35">
        <v>105</v>
      </c>
      <c r="F128" s="35">
        <f>D128*E128</f>
        <v>0</v>
      </c>
    </row>
    <row r="129" spans="1:6" ht="12.75" customHeight="1" x14ac:dyDescent="0.2">
      <c r="A129" s="171"/>
      <c r="B129" s="34" t="s">
        <v>11</v>
      </c>
      <c r="C129" s="34"/>
      <c r="D129" s="99"/>
      <c r="E129" s="35">
        <v>210</v>
      </c>
      <c r="F129" s="35">
        <f>D129*E129</f>
        <v>0</v>
      </c>
    </row>
    <row r="130" spans="1:6" ht="12.75" customHeight="1" x14ac:dyDescent="0.2">
      <c r="A130" s="171"/>
      <c r="B130" s="34" t="s">
        <v>12</v>
      </c>
      <c r="C130" s="34"/>
      <c r="D130" s="100"/>
      <c r="E130" s="57">
        <v>420</v>
      </c>
      <c r="F130" s="35">
        <f>D130*E130</f>
        <v>0</v>
      </c>
    </row>
    <row r="131" spans="1:6" ht="12.75" customHeight="1" x14ac:dyDescent="0.2">
      <c r="A131" s="172"/>
      <c r="B131" s="38" t="s">
        <v>84</v>
      </c>
      <c r="C131" s="39"/>
      <c r="D131" s="40"/>
      <c r="E131" s="41"/>
      <c r="F131" s="41">
        <f>SUM(F127:F130)</f>
        <v>0</v>
      </c>
    </row>
    <row r="132" spans="1:6" ht="12.75" customHeight="1" x14ac:dyDescent="0.2">
      <c r="A132" s="170" t="s">
        <v>83</v>
      </c>
      <c r="B132" s="34" t="s">
        <v>9</v>
      </c>
      <c r="C132" s="34"/>
      <c r="D132" s="101"/>
      <c r="E132" s="63">
        <v>55</v>
      </c>
      <c r="F132" s="35">
        <f>D132*E132</f>
        <v>0</v>
      </c>
    </row>
    <row r="133" spans="1:6" ht="12.75" customHeight="1" x14ac:dyDescent="0.2">
      <c r="A133" s="171"/>
      <c r="B133" s="34" t="s">
        <v>10</v>
      </c>
      <c r="C133" s="34"/>
      <c r="D133" s="99"/>
      <c r="E133" s="36">
        <f>55*3</f>
        <v>165</v>
      </c>
      <c r="F133" s="35">
        <f>D133*E133</f>
        <v>0</v>
      </c>
    </row>
    <row r="134" spans="1:6" ht="12.75" customHeight="1" x14ac:dyDescent="0.2">
      <c r="A134" s="171"/>
      <c r="B134" s="34" t="s">
        <v>11</v>
      </c>
      <c r="C134" s="34"/>
      <c r="D134" s="99"/>
      <c r="E134" s="36">
        <f>55*6</f>
        <v>330</v>
      </c>
      <c r="F134" s="35">
        <f>D134*E134</f>
        <v>0</v>
      </c>
    </row>
    <row r="135" spans="1:6" ht="12.75" customHeight="1" x14ac:dyDescent="0.2">
      <c r="A135" s="171"/>
      <c r="B135" s="34" t="s">
        <v>12</v>
      </c>
      <c r="C135" s="34"/>
      <c r="D135" s="100"/>
      <c r="E135" s="37">
        <f>55*12</f>
        <v>660</v>
      </c>
      <c r="F135" s="35">
        <f>D135*E135</f>
        <v>0</v>
      </c>
    </row>
    <row r="136" spans="1:6" ht="12.75" customHeight="1" x14ac:dyDescent="0.2">
      <c r="A136" s="172"/>
      <c r="B136" s="38" t="s">
        <v>85</v>
      </c>
      <c r="C136" s="39"/>
      <c r="D136" s="40"/>
      <c r="E136" s="41"/>
      <c r="F136" s="41">
        <f>SUM(F132:F135)</f>
        <v>0</v>
      </c>
    </row>
    <row r="137" spans="1:6" ht="12.75" customHeight="1" x14ac:dyDescent="0.2">
      <c r="A137" s="142" t="s">
        <v>186</v>
      </c>
      <c r="B137" s="34" t="s">
        <v>9</v>
      </c>
      <c r="C137" s="34"/>
      <c r="D137" s="101"/>
      <c r="E137" s="63">
        <v>20</v>
      </c>
      <c r="F137" s="35">
        <f>D137*E137</f>
        <v>0</v>
      </c>
    </row>
    <row r="138" spans="1:6" ht="12.75" customHeight="1" x14ac:dyDescent="0.2">
      <c r="A138" s="58" t="s">
        <v>40</v>
      </c>
      <c r="B138" s="53"/>
      <c r="C138" s="53"/>
      <c r="D138" s="60"/>
      <c r="E138" s="61"/>
      <c r="F138" s="56">
        <f>F136+F131+F137</f>
        <v>0</v>
      </c>
    </row>
    <row r="139" spans="1:6" ht="12.75" customHeight="1" x14ac:dyDescent="0.2">
      <c r="A139" s="144"/>
      <c r="D139" s="12"/>
    </row>
    <row r="140" spans="1:6" ht="12.75" customHeight="1" x14ac:dyDescent="0.2">
      <c r="A140" s="87" t="s">
        <v>45</v>
      </c>
      <c r="B140" s="88" t="s">
        <v>46</v>
      </c>
      <c r="C140" s="89"/>
      <c r="D140" s="95" t="s">
        <v>36</v>
      </c>
      <c r="E140" s="96" t="s">
        <v>86</v>
      </c>
      <c r="F140" s="96" t="s">
        <v>37</v>
      </c>
    </row>
    <row r="141" spans="1:6" ht="12.75" customHeight="1" x14ac:dyDescent="0.2">
      <c r="A141" s="76"/>
      <c r="B141" s="121" t="s">
        <v>111</v>
      </c>
      <c r="C141" s="127"/>
      <c r="D141" s="99"/>
      <c r="E141" s="49">
        <v>65</v>
      </c>
      <c r="F141" s="35">
        <f t="shared" ref="F141:F147" si="4">IF(D141&gt;0,D141*E141,0)</f>
        <v>0</v>
      </c>
    </row>
    <row r="142" spans="1:6" ht="12.75" customHeight="1" x14ac:dyDescent="0.2">
      <c r="A142" s="85"/>
      <c r="B142" s="48" t="s">
        <v>142</v>
      </c>
      <c r="C142" s="64"/>
      <c r="D142" s="99"/>
      <c r="E142" s="49">
        <v>70</v>
      </c>
      <c r="F142" s="35">
        <f t="shared" si="4"/>
        <v>0</v>
      </c>
    </row>
    <row r="143" spans="1:6" ht="12.75" customHeight="1" x14ac:dyDescent="0.2">
      <c r="A143" s="77"/>
      <c r="B143" s="48" t="s">
        <v>112</v>
      </c>
      <c r="C143" s="64"/>
      <c r="D143" s="99"/>
      <c r="E143" s="49">
        <v>80</v>
      </c>
      <c r="F143" s="35">
        <f t="shared" si="4"/>
        <v>0</v>
      </c>
    </row>
    <row r="144" spans="1:6" ht="12.75" customHeight="1" x14ac:dyDescent="0.2">
      <c r="A144" s="65"/>
      <c r="B144" s="48" t="s">
        <v>113</v>
      </c>
      <c r="C144" s="64"/>
      <c r="D144" s="99"/>
      <c r="E144" s="49">
        <v>95</v>
      </c>
      <c r="F144" s="35">
        <f t="shared" si="4"/>
        <v>0</v>
      </c>
    </row>
    <row r="145" spans="1:6" ht="12.75" customHeight="1" x14ac:dyDescent="0.2">
      <c r="A145" s="65"/>
      <c r="B145" s="48" t="s">
        <v>114</v>
      </c>
      <c r="C145" s="64"/>
      <c r="D145" s="99"/>
      <c r="E145" s="49">
        <v>125</v>
      </c>
      <c r="F145" s="35">
        <f t="shared" si="4"/>
        <v>0</v>
      </c>
    </row>
    <row r="146" spans="1:6" ht="12.75" customHeight="1" x14ac:dyDescent="0.2">
      <c r="A146" s="65"/>
      <c r="B146" s="48" t="s">
        <v>115</v>
      </c>
      <c r="C146" s="64"/>
      <c r="D146" s="99"/>
      <c r="E146" s="49">
        <v>150</v>
      </c>
      <c r="F146" s="35">
        <f t="shared" si="4"/>
        <v>0</v>
      </c>
    </row>
    <row r="147" spans="1:6" s="1" customFormat="1" ht="12.75" customHeight="1" x14ac:dyDescent="0.25">
      <c r="A147" s="66"/>
      <c r="B147" s="48" t="s">
        <v>157</v>
      </c>
      <c r="C147" s="64"/>
      <c r="D147" s="99"/>
      <c r="E147" s="49">
        <v>75</v>
      </c>
      <c r="F147" s="35">
        <f t="shared" si="4"/>
        <v>0</v>
      </c>
    </row>
    <row r="148" spans="1:6" ht="12.75" customHeight="1" x14ac:dyDescent="0.2">
      <c r="A148" s="58" t="s">
        <v>116</v>
      </c>
      <c r="B148" s="53"/>
      <c r="C148" s="53"/>
      <c r="D148" s="54"/>
      <c r="E148" s="55"/>
      <c r="F148" s="56">
        <f>SUM(F141:F147)</f>
        <v>0</v>
      </c>
    </row>
    <row r="149" spans="1:6" ht="12.75" customHeight="1" x14ac:dyDescent="0.25">
      <c r="A149" s="65"/>
      <c r="B149" s="1"/>
      <c r="C149" s="1"/>
      <c r="D149" s="1"/>
      <c r="E149" s="1"/>
      <c r="F149" s="1"/>
    </row>
    <row r="150" spans="1:6" ht="12.75" customHeight="1" x14ac:dyDescent="0.2">
      <c r="A150" s="93" t="s">
        <v>47</v>
      </c>
      <c r="B150" s="119" t="s">
        <v>48</v>
      </c>
      <c r="C150" s="120"/>
      <c r="D150" s="95" t="s">
        <v>36</v>
      </c>
      <c r="E150" s="96" t="s">
        <v>86</v>
      </c>
      <c r="F150" s="96" t="s">
        <v>37</v>
      </c>
    </row>
    <row r="151" spans="1:6" ht="12.75" customHeight="1" x14ac:dyDescent="0.2">
      <c r="A151" s="77"/>
      <c r="B151" s="121" t="s">
        <v>175</v>
      </c>
      <c r="C151" s="122"/>
      <c r="D151" s="99"/>
      <c r="E151" s="49">
        <v>5</v>
      </c>
      <c r="F151" s="32">
        <f>D151*E151</f>
        <v>0</v>
      </c>
    </row>
    <row r="152" spans="1:6" ht="12.75" customHeight="1" x14ac:dyDescent="0.25">
      <c r="A152" s="137"/>
      <c r="B152" s="48" t="s">
        <v>176</v>
      </c>
      <c r="C152" s="123"/>
      <c r="D152" s="99"/>
      <c r="E152" s="49">
        <v>10</v>
      </c>
      <c r="F152" s="32">
        <f t="shared" ref="F152:F156" si="5">D152*E152</f>
        <v>0</v>
      </c>
    </row>
    <row r="153" spans="1:6" ht="12.75" customHeight="1" x14ac:dyDescent="0.2">
      <c r="A153" s="77"/>
      <c r="B153" s="48" t="s">
        <v>177</v>
      </c>
      <c r="C153" s="123"/>
      <c r="D153" s="99"/>
      <c r="E153" s="49">
        <v>65</v>
      </c>
      <c r="F153" s="32">
        <f t="shared" si="5"/>
        <v>0</v>
      </c>
    </row>
    <row r="154" spans="1:6" ht="12.75" customHeight="1" x14ac:dyDescent="0.2">
      <c r="A154" s="65"/>
      <c r="B154" s="48" t="s">
        <v>178</v>
      </c>
      <c r="C154" s="123"/>
      <c r="D154" s="99"/>
      <c r="E154" s="49">
        <v>45</v>
      </c>
      <c r="F154" s="32">
        <f t="shared" si="5"/>
        <v>0</v>
      </c>
    </row>
    <row r="155" spans="1:6" ht="12.75" customHeight="1" x14ac:dyDescent="0.2">
      <c r="A155" s="65"/>
      <c r="B155" s="48" t="s">
        <v>189</v>
      </c>
      <c r="C155" s="123"/>
      <c r="D155" s="134"/>
      <c r="E155" s="49">
        <v>13</v>
      </c>
      <c r="F155" s="32">
        <f t="shared" si="5"/>
        <v>0</v>
      </c>
    </row>
    <row r="156" spans="1:6" s="1" customFormat="1" ht="12.75" customHeight="1" x14ac:dyDescent="0.25">
      <c r="A156" s="66"/>
      <c r="B156" s="124" t="s">
        <v>179</v>
      </c>
      <c r="C156" s="131"/>
      <c r="D156" s="99"/>
      <c r="E156" s="49">
        <v>16</v>
      </c>
      <c r="F156" s="32">
        <f t="shared" si="5"/>
        <v>0</v>
      </c>
    </row>
    <row r="157" spans="1:6" ht="12.75" customHeight="1" x14ac:dyDescent="0.2">
      <c r="A157" s="58" t="s">
        <v>117</v>
      </c>
      <c r="B157" s="59"/>
      <c r="C157" s="59"/>
      <c r="D157" s="60"/>
      <c r="E157" s="61"/>
      <c r="F157" s="56">
        <f>SUM(F151:F156)</f>
        <v>0</v>
      </c>
    </row>
    <row r="158" spans="1:6" ht="12.75" customHeight="1" x14ac:dyDescent="0.25">
      <c r="A158" s="65"/>
      <c r="B158" s="1"/>
      <c r="C158" s="1"/>
      <c r="D158" s="1"/>
      <c r="E158" s="1"/>
      <c r="F158" s="1"/>
    </row>
    <row r="159" spans="1:6" ht="12.75" customHeight="1" x14ac:dyDescent="0.2">
      <c r="A159" s="87" t="s">
        <v>49</v>
      </c>
      <c r="B159" s="88" t="s">
        <v>106</v>
      </c>
      <c r="C159" s="89"/>
      <c r="D159" s="31" t="s">
        <v>36</v>
      </c>
      <c r="E159" s="32" t="s">
        <v>86</v>
      </c>
      <c r="F159" s="33" t="s">
        <v>37</v>
      </c>
    </row>
    <row r="160" spans="1:6" ht="12.75" customHeight="1" x14ac:dyDescent="0.2">
      <c r="A160" s="29"/>
      <c r="D160" s="99"/>
      <c r="E160" s="49">
        <v>68</v>
      </c>
      <c r="F160" s="32">
        <f>D160*E160</f>
        <v>0</v>
      </c>
    </row>
    <row r="161" spans="1:6" ht="12.75" customHeight="1" x14ac:dyDescent="0.2">
      <c r="A161" s="58" t="s">
        <v>118</v>
      </c>
      <c r="B161" s="53"/>
      <c r="C161" s="53"/>
      <c r="D161" s="60"/>
      <c r="E161" s="61"/>
      <c r="F161" s="56">
        <f>F160</f>
        <v>0</v>
      </c>
    </row>
    <row r="162" spans="1:6" ht="12.75" customHeight="1" x14ac:dyDescent="0.2">
      <c r="A162" s="75"/>
      <c r="B162" s="75"/>
      <c r="C162" s="48"/>
      <c r="D162" s="72"/>
      <c r="E162" s="73"/>
      <c r="F162" s="74"/>
    </row>
    <row r="163" spans="1:6" ht="12.75" customHeight="1" x14ac:dyDescent="0.2">
      <c r="A163" s="87" t="s">
        <v>27</v>
      </c>
      <c r="B163" s="88" t="s">
        <v>88</v>
      </c>
      <c r="C163" s="89"/>
      <c r="D163" s="90"/>
      <c r="E163" s="91"/>
      <c r="F163" s="92"/>
    </row>
    <row r="164" spans="1:6" ht="12.75" customHeight="1" x14ac:dyDescent="0.2">
      <c r="A164" s="81" t="s">
        <v>34</v>
      </c>
      <c r="B164" s="29"/>
      <c r="C164" s="143"/>
      <c r="D164" s="31" t="s">
        <v>36</v>
      </c>
      <c r="E164" s="32" t="s">
        <v>86</v>
      </c>
      <c r="F164" s="33" t="s">
        <v>37</v>
      </c>
    </row>
    <row r="165" spans="1:6" ht="12.75" customHeight="1" x14ac:dyDescent="0.2">
      <c r="A165" s="148" t="s">
        <v>160</v>
      </c>
      <c r="B165" s="69" t="s">
        <v>143</v>
      </c>
      <c r="C165" s="69" t="s">
        <v>145</v>
      </c>
      <c r="D165" s="99"/>
      <c r="E165" s="78">
        <v>15</v>
      </c>
      <c r="F165" s="35">
        <f>D165*E165</f>
        <v>0</v>
      </c>
    </row>
    <row r="166" spans="1:6" ht="12.75" customHeight="1" x14ac:dyDescent="0.2">
      <c r="A166" s="149"/>
      <c r="B166" s="69" t="s">
        <v>144</v>
      </c>
      <c r="C166" s="69" t="s">
        <v>21</v>
      </c>
      <c r="D166" s="99"/>
      <c r="E166" s="78">
        <v>35</v>
      </c>
      <c r="F166" s="35">
        <f>D166*E166</f>
        <v>0</v>
      </c>
    </row>
    <row r="167" spans="1:6" ht="12.75" customHeight="1" x14ac:dyDescent="0.2">
      <c r="A167" s="149"/>
      <c r="B167" s="69" t="s">
        <v>144</v>
      </c>
      <c r="C167" s="69" t="s">
        <v>22</v>
      </c>
      <c r="D167" s="99"/>
      <c r="E167" s="78">
        <v>60</v>
      </c>
      <c r="F167" s="35">
        <f>D167*E167</f>
        <v>0</v>
      </c>
    </row>
    <row r="168" spans="1:6" ht="12.75" customHeight="1" x14ac:dyDescent="0.2">
      <c r="A168" s="149"/>
      <c r="B168" s="69" t="s">
        <v>144</v>
      </c>
      <c r="C168" s="69" t="s">
        <v>23</v>
      </c>
      <c r="D168" s="100"/>
      <c r="E168" s="79">
        <v>80</v>
      </c>
      <c r="F168" s="35">
        <f>D168*E168</f>
        <v>0</v>
      </c>
    </row>
    <row r="169" spans="1:6" ht="12.75" customHeight="1" x14ac:dyDescent="0.2">
      <c r="A169" s="150"/>
      <c r="B169" s="38" t="s">
        <v>146</v>
      </c>
      <c r="C169" s="80"/>
      <c r="D169" s="40"/>
      <c r="E169" s="41"/>
      <c r="F169" s="42">
        <f>SUM(F165:F168)</f>
        <v>0</v>
      </c>
    </row>
    <row r="170" spans="1:6" ht="12.75" customHeight="1" x14ac:dyDescent="0.2">
      <c r="A170" s="145" t="s">
        <v>18</v>
      </c>
      <c r="B170" s="69" t="s">
        <v>143</v>
      </c>
      <c r="C170" s="69" t="s">
        <v>145</v>
      </c>
      <c r="D170" s="101"/>
      <c r="E170" s="82">
        <v>15</v>
      </c>
      <c r="F170" s="35">
        <f>D170*E170</f>
        <v>0</v>
      </c>
    </row>
    <row r="171" spans="1:6" ht="12.75" customHeight="1" x14ac:dyDescent="0.2">
      <c r="A171" s="146"/>
      <c r="B171" s="69" t="s">
        <v>144</v>
      </c>
      <c r="C171" s="69" t="s">
        <v>21</v>
      </c>
      <c r="D171" s="99"/>
      <c r="E171" s="83">
        <v>30</v>
      </c>
      <c r="F171" s="35">
        <f>D171*E171</f>
        <v>0</v>
      </c>
    </row>
    <row r="172" spans="1:6" ht="12.75" customHeight="1" x14ac:dyDescent="0.2">
      <c r="A172" s="146"/>
      <c r="B172" s="69" t="s">
        <v>144</v>
      </c>
      <c r="C172" s="69" t="s">
        <v>22</v>
      </c>
      <c r="D172" s="99"/>
      <c r="E172" s="83">
        <v>50</v>
      </c>
      <c r="F172" s="35">
        <f>D172*E172</f>
        <v>0</v>
      </c>
    </row>
    <row r="173" spans="1:6" ht="12.75" customHeight="1" x14ac:dyDescent="0.2">
      <c r="A173" s="146"/>
      <c r="B173" s="69" t="s">
        <v>144</v>
      </c>
      <c r="C173" s="69" t="s">
        <v>23</v>
      </c>
      <c r="D173" s="100"/>
      <c r="E173" s="84">
        <v>70</v>
      </c>
      <c r="F173" s="35">
        <f>D173*E173</f>
        <v>0</v>
      </c>
    </row>
    <row r="174" spans="1:6" ht="12.75" customHeight="1" x14ac:dyDescent="0.2">
      <c r="A174" s="146"/>
      <c r="B174" s="38" t="s">
        <v>147</v>
      </c>
      <c r="C174" s="80"/>
      <c r="D174" s="40"/>
      <c r="E174" s="41"/>
      <c r="F174" s="42">
        <f>SUM(F170:F173)</f>
        <v>0</v>
      </c>
    </row>
    <row r="175" spans="1:6" ht="12.75" customHeight="1" x14ac:dyDescent="0.2">
      <c r="A175" s="145" t="s">
        <v>20</v>
      </c>
      <c r="B175" s="125" t="s">
        <v>143</v>
      </c>
      <c r="C175" s="125" t="s">
        <v>145</v>
      </c>
      <c r="D175" s="101"/>
      <c r="E175" s="82">
        <v>15</v>
      </c>
      <c r="F175" s="35">
        <f>D175*E175</f>
        <v>0</v>
      </c>
    </row>
    <row r="176" spans="1:6" ht="12.75" customHeight="1" x14ac:dyDescent="0.2">
      <c r="A176" s="146"/>
      <c r="B176" s="125" t="s">
        <v>144</v>
      </c>
      <c r="C176" s="125" t="s">
        <v>21</v>
      </c>
      <c r="D176" s="99"/>
      <c r="E176" s="83">
        <v>25</v>
      </c>
      <c r="F176" s="35">
        <f>D176*E176</f>
        <v>0</v>
      </c>
    </row>
    <row r="177" spans="1:6" ht="12.75" customHeight="1" x14ac:dyDescent="0.2">
      <c r="A177" s="146"/>
      <c r="B177" s="125" t="s">
        <v>144</v>
      </c>
      <c r="C177" s="125" t="s">
        <v>22</v>
      </c>
      <c r="D177" s="99"/>
      <c r="E177" s="83">
        <v>40</v>
      </c>
      <c r="F177" s="35">
        <f>D177*E177</f>
        <v>0</v>
      </c>
    </row>
    <row r="178" spans="1:6" ht="12.75" customHeight="1" x14ac:dyDescent="0.2">
      <c r="A178" s="146"/>
      <c r="B178" s="125" t="s">
        <v>144</v>
      </c>
      <c r="C178" s="125" t="s">
        <v>23</v>
      </c>
      <c r="D178" s="100"/>
      <c r="E178" s="84">
        <v>60</v>
      </c>
      <c r="F178" s="35">
        <f>D178*E178</f>
        <v>0</v>
      </c>
    </row>
    <row r="179" spans="1:6" ht="12.75" customHeight="1" x14ac:dyDescent="0.2">
      <c r="A179" s="147"/>
      <c r="B179" s="38" t="s">
        <v>148</v>
      </c>
      <c r="C179" s="80"/>
      <c r="D179" s="40"/>
      <c r="E179" s="41"/>
      <c r="F179" s="42">
        <f>SUM(F175:F178)</f>
        <v>0</v>
      </c>
    </row>
    <row r="180" spans="1:6" ht="12.75" customHeight="1" x14ac:dyDescent="0.2">
      <c r="A180" s="43" t="s">
        <v>156</v>
      </c>
      <c r="B180" s="29"/>
      <c r="C180" s="143"/>
      <c r="D180" s="31" t="s">
        <v>36</v>
      </c>
      <c r="E180" s="32" t="s">
        <v>86</v>
      </c>
      <c r="F180" s="33" t="s">
        <v>37</v>
      </c>
    </row>
    <row r="181" spans="1:6" ht="12.75" customHeight="1" x14ac:dyDescent="0.2">
      <c r="A181" s="151" t="s">
        <v>160</v>
      </c>
      <c r="B181" s="69" t="s">
        <v>14</v>
      </c>
      <c r="C181" s="69" t="s">
        <v>152</v>
      </c>
      <c r="D181" s="99"/>
      <c r="E181" s="78">
        <v>40</v>
      </c>
      <c r="F181" s="35">
        <f t="shared" ref="F181:F184" si="6">D181*E181</f>
        <v>0</v>
      </c>
    </row>
    <row r="182" spans="1:6" ht="12.75" customHeight="1" x14ac:dyDescent="0.2">
      <c r="A182" s="152"/>
      <c r="B182" s="69" t="s">
        <v>15</v>
      </c>
      <c r="C182" s="69" t="s">
        <v>153</v>
      </c>
      <c r="D182" s="99"/>
      <c r="E182" s="78">
        <v>175</v>
      </c>
      <c r="F182" s="35">
        <f t="shared" si="6"/>
        <v>0</v>
      </c>
    </row>
    <row r="183" spans="1:6" ht="12.75" customHeight="1" x14ac:dyDescent="0.2">
      <c r="A183" s="152"/>
      <c r="B183" s="69" t="s">
        <v>16</v>
      </c>
      <c r="C183" s="69" t="s">
        <v>152</v>
      </c>
      <c r="D183" s="99"/>
      <c r="E183" s="78">
        <v>340</v>
      </c>
      <c r="F183" s="35">
        <f t="shared" si="6"/>
        <v>0</v>
      </c>
    </row>
    <row r="184" spans="1:6" ht="12.75" customHeight="1" x14ac:dyDescent="0.2">
      <c r="A184" s="152"/>
      <c r="B184" s="69" t="s">
        <v>17</v>
      </c>
      <c r="C184" s="69" t="s">
        <v>153</v>
      </c>
      <c r="D184" s="100"/>
      <c r="E184" s="79">
        <v>660</v>
      </c>
      <c r="F184" s="35">
        <f t="shared" si="6"/>
        <v>0</v>
      </c>
    </row>
    <row r="185" spans="1:6" ht="12.75" customHeight="1" x14ac:dyDescent="0.2">
      <c r="A185" s="152"/>
      <c r="B185" s="38" t="s">
        <v>149</v>
      </c>
      <c r="C185" s="80"/>
      <c r="D185" s="40"/>
      <c r="E185" s="41"/>
      <c r="F185" s="42">
        <f>SUM(F181:F184)</f>
        <v>0</v>
      </c>
    </row>
    <row r="186" spans="1:6" ht="12.75" customHeight="1" x14ac:dyDescent="0.2">
      <c r="A186" s="145" t="s">
        <v>18</v>
      </c>
      <c r="B186" s="69" t="s">
        <v>14</v>
      </c>
      <c r="C186" s="69" t="s">
        <v>152</v>
      </c>
      <c r="D186" s="101"/>
      <c r="E186" s="82">
        <v>30</v>
      </c>
      <c r="F186" s="35">
        <f t="shared" ref="F186:F193" si="7">D186*E186</f>
        <v>0</v>
      </c>
    </row>
    <row r="187" spans="1:6" ht="12.75" customHeight="1" x14ac:dyDescent="0.2">
      <c r="A187" s="146"/>
      <c r="B187" s="69" t="s">
        <v>15</v>
      </c>
      <c r="C187" s="69" t="s">
        <v>153</v>
      </c>
      <c r="D187" s="99"/>
      <c r="E187" s="83">
        <v>125</v>
      </c>
      <c r="F187" s="35">
        <f t="shared" si="7"/>
        <v>0</v>
      </c>
    </row>
    <row r="188" spans="1:6" ht="12.75" customHeight="1" x14ac:dyDescent="0.2">
      <c r="A188" s="146"/>
      <c r="B188" s="69" t="s">
        <v>16</v>
      </c>
      <c r="C188" s="69" t="s">
        <v>152</v>
      </c>
      <c r="D188" s="99"/>
      <c r="E188" s="83">
        <v>240</v>
      </c>
      <c r="F188" s="35">
        <f t="shared" si="7"/>
        <v>0</v>
      </c>
    </row>
    <row r="189" spans="1:6" ht="12.75" customHeight="1" x14ac:dyDescent="0.2">
      <c r="A189" s="146"/>
      <c r="B189" s="69" t="s">
        <v>17</v>
      </c>
      <c r="C189" s="69" t="s">
        <v>153</v>
      </c>
      <c r="D189" s="100"/>
      <c r="E189" s="84">
        <v>460</v>
      </c>
      <c r="F189" s="35">
        <f t="shared" si="7"/>
        <v>0</v>
      </c>
    </row>
    <row r="190" spans="1:6" ht="12.75" customHeight="1" x14ac:dyDescent="0.2">
      <c r="A190" s="146"/>
      <c r="B190" s="69" t="s">
        <v>14</v>
      </c>
      <c r="C190" s="69" t="s">
        <v>154</v>
      </c>
      <c r="D190" s="99"/>
      <c r="E190" s="126">
        <v>40</v>
      </c>
      <c r="F190" s="35">
        <f t="shared" si="7"/>
        <v>0</v>
      </c>
    </row>
    <row r="191" spans="1:6" ht="12.75" customHeight="1" x14ac:dyDescent="0.2">
      <c r="A191" s="146"/>
      <c r="B191" s="69" t="s">
        <v>15</v>
      </c>
      <c r="C191" s="69" t="s">
        <v>154</v>
      </c>
      <c r="D191" s="99"/>
      <c r="E191" s="126">
        <v>175</v>
      </c>
      <c r="F191" s="35">
        <f t="shared" si="7"/>
        <v>0</v>
      </c>
    </row>
    <row r="192" spans="1:6" ht="12.75" customHeight="1" x14ac:dyDescent="0.2">
      <c r="A192" s="146"/>
      <c r="B192" s="69" t="s">
        <v>16</v>
      </c>
      <c r="C192" s="69" t="s">
        <v>155</v>
      </c>
      <c r="D192" s="99"/>
      <c r="E192" s="126">
        <v>330</v>
      </c>
      <c r="F192" s="35">
        <f t="shared" si="7"/>
        <v>0</v>
      </c>
    </row>
    <row r="193" spans="1:6" ht="12.75" customHeight="1" x14ac:dyDescent="0.2">
      <c r="A193" s="146"/>
      <c r="B193" s="69" t="s">
        <v>17</v>
      </c>
      <c r="C193" s="69" t="s">
        <v>155</v>
      </c>
      <c r="D193" s="99"/>
      <c r="E193" s="126">
        <v>620</v>
      </c>
      <c r="F193" s="35">
        <f t="shared" si="7"/>
        <v>0</v>
      </c>
    </row>
    <row r="194" spans="1:6" ht="12.75" customHeight="1" x14ac:dyDescent="0.2">
      <c r="A194" s="147"/>
      <c r="B194" s="38" t="s">
        <v>150</v>
      </c>
      <c r="C194" s="80"/>
      <c r="D194" s="40"/>
      <c r="E194" s="41"/>
      <c r="F194" s="42">
        <f>SUM(F186:F193)</f>
        <v>0</v>
      </c>
    </row>
    <row r="195" spans="1:6" ht="12.75" customHeight="1" x14ac:dyDescent="0.2">
      <c r="A195" s="145" t="s">
        <v>20</v>
      </c>
      <c r="B195" s="69" t="s">
        <v>14</v>
      </c>
      <c r="C195" s="69" t="s">
        <v>152</v>
      </c>
      <c r="D195" s="101"/>
      <c r="E195" s="82">
        <v>20</v>
      </c>
      <c r="F195" s="35">
        <f t="shared" ref="F195:F202" si="8">D195*E195</f>
        <v>0</v>
      </c>
    </row>
    <row r="196" spans="1:6" ht="12.75" customHeight="1" x14ac:dyDescent="0.2">
      <c r="A196" s="146"/>
      <c r="B196" s="69" t="s">
        <v>15</v>
      </c>
      <c r="C196" s="69" t="s">
        <v>153</v>
      </c>
      <c r="D196" s="99"/>
      <c r="E196" s="83">
        <v>95</v>
      </c>
      <c r="F196" s="35">
        <f t="shared" si="8"/>
        <v>0</v>
      </c>
    </row>
    <row r="197" spans="1:6" ht="12.75" customHeight="1" x14ac:dyDescent="0.2">
      <c r="A197" s="146"/>
      <c r="B197" s="69" t="s">
        <v>16</v>
      </c>
      <c r="C197" s="69" t="s">
        <v>152</v>
      </c>
      <c r="D197" s="99"/>
      <c r="E197" s="83">
        <v>180</v>
      </c>
      <c r="F197" s="35">
        <f t="shared" si="8"/>
        <v>0</v>
      </c>
    </row>
    <row r="198" spans="1:6" ht="12.75" customHeight="1" x14ac:dyDescent="0.2">
      <c r="A198" s="146"/>
      <c r="B198" s="69" t="s">
        <v>17</v>
      </c>
      <c r="C198" s="69" t="s">
        <v>153</v>
      </c>
      <c r="D198" s="100"/>
      <c r="E198" s="84">
        <v>340</v>
      </c>
      <c r="F198" s="35">
        <f t="shared" si="8"/>
        <v>0</v>
      </c>
    </row>
    <row r="199" spans="1:6" ht="12.75" customHeight="1" x14ac:dyDescent="0.2">
      <c r="A199" s="146"/>
      <c r="B199" s="69" t="s">
        <v>14</v>
      </c>
      <c r="C199" s="69" t="s">
        <v>154</v>
      </c>
      <c r="D199" s="99"/>
      <c r="E199" s="126">
        <v>30</v>
      </c>
      <c r="F199" s="35">
        <f t="shared" si="8"/>
        <v>0</v>
      </c>
    </row>
    <row r="200" spans="1:6" ht="12.75" customHeight="1" x14ac:dyDescent="0.2">
      <c r="A200" s="146"/>
      <c r="B200" s="69" t="s">
        <v>15</v>
      </c>
      <c r="C200" s="69" t="s">
        <v>154</v>
      </c>
      <c r="D200" s="99"/>
      <c r="E200" s="126">
        <v>140</v>
      </c>
      <c r="F200" s="35">
        <f t="shared" si="8"/>
        <v>0</v>
      </c>
    </row>
    <row r="201" spans="1:6" ht="12.75" customHeight="1" x14ac:dyDescent="0.2">
      <c r="A201" s="146"/>
      <c r="B201" s="69" t="s">
        <v>16</v>
      </c>
      <c r="C201" s="69" t="s">
        <v>155</v>
      </c>
      <c r="D201" s="99"/>
      <c r="E201" s="126">
        <v>260</v>
      </c>
      <c r="F201" s="35">
        <f t="shared" si="8"/>
        <v>0</v>
      </c>
    </row>
    <row r="202" spans="1:6" ht="12.75" customHeight="1" x14ac:dyDescent="0.2">
      <c r="A202" s="146"/>
      <c r="B202" s="69" t="s">
        <v>17</v>
      </c>
      <c r="C202" s="69" t="s">
        <v>155</v>
      </c>
      <c r="D202" s="99"/>
      <c r="E202" s="126">
        <v>480</v>
      </c>
      <c r="F202" s="35">
        <f t="shared" si="8"/>
        <v>0</v>
      </c>
    </row>
    <row r="203" spans="1:6" ht="12.75" customHeight="1" x14ac:dyDescent="0.2">
      <c r="A203" s="147"/>
      <c r="B203" s="38" t="s">
        <v>151</v>
      </c>
      <c r="C203" s="80"/>
      <c r="D203" s="40"/>
      <c r="E203" s="41"/>
      <c r="F203" s="42">
        <f>SUM(F195:F202)</f>
        <v>0</v>
      </c>
    </row>
    <row r="204" spans="1:6" ht="12.75" customHeight="1" x14ac:dyDescent="0.2">
      <c r="A204" s="43" t="s">
        <v>180</v>
      </c>
      <c r="B204" s="29"/>
      <c r="C204" s="143"/>
      <c r="D204" s="31" t="s">
        <v>36</v>
      </c>
      <c r="E204" s="32" t="s">
        <v>86</v>
      </c>
      <c r="F204" s="33" t="s">
        <v>37</v>
      </c>
    </row>
    <row r="205" spans="1:6" ht="12.75" customHeight="1" x14ac:dyDescent="0.2">
      <c r="A205" s="138"/>
      <c r="B205" s="130" t="s">
        <v>181</v>
      </c>
      <c r="C205" s="133"/>
      <c r="D205" s="101"/>
      <c r="E205" s="135">
        <v>55</v>
      </c>
      <c r="F205" s="136">
        <f>D205*E205</f>
        <v>0</v>
      </c>
    </row>
    <row r="206" spans="1:6" ht="12.75" customHeight="1" x14ac:dyDescent="0.2">
      <c r="A206" s="139"/>
      <c r="B206" s="130" t="s">
        <v>182</v>
      </c>
      <c r="C206" s="133"/>
      <c r="D206" s="101"/>
      <c r="E206" s="135">
        <v>0</v>
      </c>
      <c r="F206" s="136">
        <f>D206*E206</f>
        <v>0</v>
      </c>
    </row>
    <row r="207" spans="1:6" ht="12.75" customHeight="1" x14ac:dyDescent="0.2">
      <c r="A207" s="140"/>
      <c r="B207" s="38" t="s">
        <v>183</v>
      </c>
      <c r="C207" s="80"/>
      <c r="D207" s="40"/>
      <c r="E207" s="41"/>
      <c r="F207" s="42">
        <f>SUM(F205:F206)</f>
        <v>0</v>
      </c>
    </row>
    <row r="208" spans="1:6" ht="12.75" customHeight="1" x14ac:dyDescent="0.2">
      <c r="A208" s="58" t="s">
        <v>80</v>
      </c>
      <c r="B208" s="59"/>
      <c r="C208" s="59"/>
      <c r="D208" s="60"/>
      <c r="E208" s="61"/>
      <c r="F208" s="56">
        <f>F169+F174+F179+F185+F194+F203+F207</f>
        <v>0</v>
      </c>
    </row>
    <row r="209" spans="1:6" ht="12.75" customHeight="1" x14ac:dyDescent="0.2">
      <c r="A209" s="132"/>
      <c r="B209" s="75"/>
      <c r="C209" s="64"/>
      <c r="D209" s="72"/>
      <c r="E209" s="73"/>
      <c r="F209" s="74"/>
    </row>
    <row r="210" spans="1:6" ht="12.75" customHeight="1" x14ac:dyDescent="0.2">
      <c r="A210" s="93" t="s">
        <v>25</v>
      </c>
      <c r="B210" s="88" t="s">
        <v>6</v>
      </c>
      <c r="C210" s="94"/>
      <c r="D210" s="95" t="s">
        <v>36</v>
      </c>
      <c r="E210" s="96" t="s">
        <v>86</v>
      </c>
      <c r="F210" s="96" t="s">
        <v>37</v>
      </c>
    </row>
    <row r="211" spans="1:6" ht="12.75" customHeight="1" x14ac:dyDescent="0.2">
      <c r="A211" s="77"/>
      <c r="B211" s="34" t="s">
        <v>7</v>
      </c>
      <c r="C211" s="104"/>
      <c r="D211" s="99"/>
      <c r="E211" s="35">
        <v>30</v>
      </c>
      <c r="F211" s="35">
        <f t="shared" ref="F211" si="9">D211*E211</f>
        <v>0</v>
      </c>
    </row>
    <row r="212" spans="1:6" ht="12.75" customHeight="1" x14ac:dyDescent="0.2">
      <c r="A212" s="141"/>
      <c r="B212" s="34" t="s">
        <v>8</v>
      </c>
      <c r="C212" s="34"/>
      <c r="D212" s="99"/>
      <c r="E212" s="35">
        <v>55</v>
      </c>
      <c r="F212" s="57">
        <f>D212*E212</f>
        <v>0</v>
      </c>
    </row>
    <row r="213" spans="1:6" x14ac:dyDescent="0.2">
      <c r="A213" s="52" t="s">
        <v>79</v>
      </c>
      <c r="B213" s="53"/>
      <c r="C213" s="53"/>
      <c r="D213" s="54"/>
      <c r="E213" s="55"/>
      <c r="F213" s="56">
        <f>SUM(F211:F212)</f>
        <v>0</v>
      </c>
    </row>
    <row r="214" spans="1:6" ht="12.75" customHeight="1" x14ac:dyDescent="0.2">
      <c r="A214" s="77"/>
      <c r="B214" s="75"/>
      <c r="C214" s="75"/>
      <c r="D214" s="72"/>
      <c r="E214" s="73"/>
      <c r="F214" s="74"/>
    </row>
    <row r="215" spans="1:6" x14ac:dyDescent="0.2">
      <c r="A215" s="93" t="s">
        <v>56</v>
      </c>
      <c r="B215" s="88" t="s">
        <v>57</v>
      </c>
      <c r="C215" s="94"/>
      <c r="D215" s="95" t="s">
        <v>36</v>
      </c>
      <c r="E215" s="96" t="s">
        <v>86</v>
      </c>
      <c r="F215" s="96" t="s">
        <v>37</v>
      </c>
    </row>
    <row r="216" spans="1:6" x14ac:dyDescent="0.2">
      <c r="B216" s="48" t="s">
        <v>184</v>
      </c>
      <c r="C216" s="48"/>
      <c r="D216" s="99"/>
      <c r="E216" s="49">
        <v>0</v>
      </c>
      <c r="F216" s="35">
        <f>D216*E216</f>
        <v>0</v>
      </c>
    </row>
    <row r="217" spans="1:6" s="97" customFormat="1" ht="15" x14ac:dyDescent="0.2">
      <c r="A217" s="52" t="s">
        <v>79</v>
      </c>
      <c r="B217" s="53"/>
      <c r="C217" s="53"/>
      <c r="D217" s="54"/>
      <c r="E217" s="55"/>
      <c r="F217" s="56">
        <f>F216</f>
        <v>0</v>
      </c>
    </row>
    <row r="218" spans="1:6" x14ac:dyDescent="0.2">
      <c r="A218" s="85"/>
      <c r="D218" s="12"/>
    </row>
    <row r="219" spans="1:6" ht="15.75" x14ac:dyDescent="0.25">
      <c r="A219" s="3" t="s">
        <v>87</v>
      </c>
      <c r="B219" s="4"/>
      <c r="C219" s="4"/>
      <c r="D219" s="5"/>
      <c r="E219" s="6"/>
      <c r="F219" s="7">
        <f>F217+F213+F208+F161+F157+F148+F138+F120+F111+F100+F84+F77+F69+F62+F55+F113+F124</f>
        <v>0</v>
      </c>
    </row>
    <row r="222" spans="1:6" ht="15" x14ac:dyDescent="0.2">
      <c r="A222" s="97"/>
    </row>
  </sheetData>
  <mergeCells count="46">
    <mergeCell ref="A175:A179"/>
    <mergeCell ref="A181:A185"/>
    <mergeCell ref="A186:A194"/>
    <mergeCell ref="A195:A203"/>
    <mergeCell ref="A65:A68"/>
    <mergeCell ref="A72:A76"/>
    <mergeCell ref="A127:A131"/>
    <mergeCell ref="A132:A136"/>
    <mergeCell ref="A165:A169"/>
    <mergeCell ref="A170:A174"/>
    <mergeCell ref="A58:A61"/>
    <mergeCell ref="C27:D27"/>
    <mergeCell ref="B28:D28"/>
    <mergeCell ref="C32:D32"/>
    <mergeCell ref="C33:D33"/>
    <mergeCell ref="C34:D34"/>
    <mergeCell ref="C35:D35"/>
    <mergeCell ref="C36:D36"/>
    <mergeCell ref="B37:D37"/>
    <mergeCell ref="A39:F39"/>
    <mergeCell ref="A44:A48"/>
    <mergeCell ref="A50:A54"/>
    <mergeCell ref="B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14:D14"/>
    <mergeCell ref="B1:E1"/>
    <mergeCell ref="B2:E2"/>
    <mergeCell ref="B4:E4"/>
    <mergeCell ref="B5:E5"/>
    <mergeCell ref="C6:E6"/>
    <mergeCell ref="C8:D8"/>
    <mergeCell ref="C9:D9"/>
    <mergeCell ref="C10:D10"/>
    <mergeCell ref="C11:D11"/>
    <mergeCell ref="C12:D12"/>
    <mergeCell ref="C13:D13"/>
  </mergeCells>
  <printOptions horizontalCentered="1" verticalCentered="1"/>
  <pageMargins left="0.7" right="0.7" top="0.25" bottom="0.5" header="0.3" footer="0.1"/>
  <pageSetup fitToHeight="0" orientation="portrait" r:id="rId1"/>
  <headerFooter>
    <oddFooter>&amp;C&amp;A Page &amp;P</oddFooter>
  </headerFooter>
  <rowBreaks count="4" manualBreakCount="4">
    <brk id="38" max="16383" man="1"/>
    <brk id="85" max="5" man="1"/>
    <brk id="149" max="5" man="1"/>
    <brk id="203" max="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22"/>
  <sheetViews>
    <sheetView view="pageBreakPreview" zoomScale="110" zoomScaleNormal="125" zoomScaleSheetLayoutView="110" zoomScalePageLayoutView="150" workbookViewId="0">
      <selection activeCell="F102" sqref="F102"/>
    </sheetView>
  </sheetViews>
  <sheetFormatPr defaultColWidth="8.85546875" defaultRowHeight="12.75" x14ac:dyDescent="0.2"/>
  <cols>
    <col min="1" max="1" width="8.140625" style="12" customWidth="1"/>
    <col min="2" max="2" width="15.28515625" style="12" customWidth="1"/>
    <col min="3" max="3" width="14" style="12" bestFit="1" customWidth="1"/>
    <col min="4" max="4" width="11.42578125" style="21" customWidth="1"/>
    <col min="5" max="5" width="13.28515625" style="12" customWidth="1"/>
    <col min="6" max="6" width="14.28515625" style="12" customWidth="1"/>
    <col min="7" max="7" width="30" style="12" bestFit="1" customWidth="1"/>
    <col min="8" max="8" width="8.85546875" style="12"/>
    <col min="9" max="9" width="8.140625" style="12" bestFit="1" customWidth="1"/>
    <col min="10" max="16384" width="8.85546875" style="12"/>
  </cols>
  <sheetData>
    <row r="1" spans="1:5" s="2" customFormat="1" ht="18" x14ac:dyDescent="0.25">
      <c r="B1" s="153" t="s">
        <v>72</v>
      </c>
      <c r="C1" s="153"/>
      <c r="D1" s="153"/>
      <c r="E1" s="153"/>
    </row>
    <row r="2" spans="1:5" s="2" customFormat="1" ht="18" x14ac:dyDescent="0.25">
      <c r="B2" s="153" t="s">
        <v>73</v>
      </c>
      <c r="C2" s="153"/>
      <c r="D2" s="153"/>
      <c r="E2" s="153"/>
    </row>
    <row r="3" spans="1:5" s="8" customFormat="1" x14ac:dyDescent="0.25">
      <c r="E3" s="9"/>
    </row>
    <row r="4" spans="1:5" s="8" customFormat="1" x14ac:dyDescent="0.25">
      <c r="B4" s="154" t="s">
        <v>109</v>
      </c>
      <c r="C4" s="155"/>
      <c r="D4" s="155"/>
      <c r="E4" s="156"/>
    </row>
    <row r="5" spans="1:5" s="10" customFormat="1" x14ac:dyDescent="0.2">
      <c r="B5" s="157" t="s">
        <v>192</v>
      </c>
      <c r="C5" s="158"/>
      <c r="D5" s="158"/>
      <c r="E5" s="159"/>
    </row>
    <row r="6" spans="1:5" x14ac:dyDescent="0.2">
      <c r="A6" s="11"/>
      <c r="B6" s="106" t="s">
        <v>94</v>
      </c>
      <c r="C6" s="160" t="s">
        <v>130</v>
      </c>
      <c r="D6" s="160"/>
      <c r="E6" s="160"/>
    </row>
    <row r="7" spans="1:5" s="8" customFormat="1" x14ac:dyDescent="0.25">
      <c r="E7" s="9"/>
    </row>
    <row r="8" spans="1:5" x14ac:dyDescent="0.2">
      <c r="B8" s="13" t="s">
        <v>74</v>
      </c>
      <c r="C8" s="161" t="s">
        <v>75</v>
      </c>
      <c r="D8" s="162"/>
      <c r="E8" s="14" t="s">
        <v>76</v>
      </c>
    </row>
    <row r="9" spans="1:5" x14ac:dyDescent="0.2">
      <c r="B9" s="15" t="s">
        <v>28</v>
      </c>
      <c r="C9" s="163" t="s">
        <v>42</v>
      </c>
      <c r="D9" s="164"/>
      <c r="E9" s="16">
        <f>F62</f>
        <v>0</v>
      </c>
    </row>
    <row r="10" spans="1:5" x14ac:dyDescent="0.2">
      <c r="B10" s="15" t="s">
        <v>45</v>
      </c>
      <c r="C10" s="163" t="s">
        <v>46</v>
      </c>
      <c r="D10" s="164"/>
      <c r="E10" s="16">
        <f>F148</f>
        <v>0</v>
      </c>
    </row>
    <row r="11" spans="1:5" x14ac:dyDescent="0.2">
      <c r="B11" s="15" t="s">
        <v>47</v>
      </c>
      <c r="C11" s="163" t="s">
        <v>48</v>
      </c>
      <c r="D11" s="164"/>
      <c r="E11" s="16">
        <f>F157</f>
        <v>0</v>
      </c>
    </row>
    <row r="12" spans="1:5" x14ac:dyDescent="0.2">
      <c r="B12" s="15" t="s">
        <v>49</v>
      </c>
      <c r="C12" s="163" t="s">
        <v>51</v>
      </c>
      <c r="D12" s="164"/>
      <c r="E12" s="16">
        <f>F160</f>
        <v>0</v>
      </c>
    </row>
    <row r="13" spans="1:5" x14ac:dyDescent="0.2">
      <c r="B13" s="15" t="s">
        <v>163</v>
      </c>
      <c r="C13" s="163" t="s">
        <v>168</v>
      </c>
      <c r="D13" s="164"/>
      <c r="E13" s="16">
        <f>F111</f>
        <v>0</v>
      </c>
    </row>
    <row r="14" spans="1:5" x14ac:dyDescent="0.2">
      <c r="B14" s="15" t="s">
        <v>24</v>
      </c>
      <c r="C14" s="163" t="s">
        <v>52</v>
      </c>
      <c r="D14" s="164"/>
      <c r="E14" s="16">
        <f>F84</f>
        <v>0</v>
      </c>
    </row>
    <row r="15" spans="1:5" x14ac:dyDescent="0.2">
      <c r="B15" s="15" t="s">
        <v>29</v>
      </c>
      <c r="C15" s="163" t="s">
        <v>53</v>
      </c>
      <c r="D15" s="164"/>
      <c r="E15" s="16">
        <f>F55</f>
        <v>0</v>
      </c>
    </row>
    <row r="16" spans="1:5" x14ac:dyDescent="0.2">
      <c r="B16" s="15" t="s">
        <v>54</v>
      </c>
      <c r="C16" s="163" t="s">
        <v>55</v>
      </c>
      <c r="D16" s="164"/>
      <c r="E16" s="17">
        <f>F77</f>
        <v>0</v>
      </c>
    </row>
    <row r="17" spans="2:5" x14ac:dyDescent="0.2">
      <c r="B17" s="15" t="s">
        <v>56</v>
      </c>
      <c r="C17" s="163" t="s">
        <v>57</v>
      </c>
      <c r="D17" s="164"/>
      <c r="E17" s="16">
        <f>F217</f>
        <v>0</v>
      </c>
    </row>
    <row r="18" spans="2:5" x14ac:dyDescent="0.2">
      <c r="B18" s="15" t="s">
        <v>25</v>
      </c>
      <c r="C18" s="163" t="s">
        <v>58</v>
      </c>
      <c r="D18" s="164"/>
      <c r="E18" s="16">
        <f>F213</f>
        <v>0</v>
      </c>
    </row>
    <row r="19" spans="2:5" x14ac:dyDescent="0.2">
      <c r="B19" s="15" t="s">
        <v>59</v>
      </c>
      <c r="C19" s="163" t="s">
        <v>60</v>
      </c>
      <c r="D19" s="164"/>
      <c r="E19" s="16">
        <f>F69</f>
        <v>0</v>
      </c>
    </row>
    <row r="20" spans="2:5" x14ac:dyDescent="0.2">
      <c r="B20" s="15" t="s">
        <v>31</v>
      </c>
      <c r="C20" s="163" t="s">
        <v>61</v>
      </c>
      <c r="D20" s="164"/>
      <c r="E20" s="16">
        <f>F100</f>
        <v>0</v>
      </c>
    </row>
    <row r="21" spans="2:5" x14ac:dyDescent="0.2">
      <c r="B21" s="15" t="s">
        <v>62</v>
      </c>
      <c r="C21" s="163" t="s">
        <v>65</v>
      </c>
      <c r="D21" s="164"/>
      <c r="E21" s="16">
        <f>F120</f>
        <v>0</v>
      </c>
    </row>
    <row r="22" spans="2:5" x14ac:dyDescent="0.2">
      <c r="B22" s="15" t="s">
        <v>27</v>
      </c>
      <c r="C22" s="163" t="s">
        <v>110</v>
      </c>
      <c r="D22" s="164"/>
      <c r="E22" s="16">
        <f>F208</f>
        <v>0</v>
      </c>
    </row>
    <row r="23" spans="2:5" x14ac:dyDescent="0.2">
      <c r="B23" s="15" t="s">
        <v>30</v>
      </c>
      <c r="C23" s="163" t="s">
        <v>63</v>
      </c>
      <c r="D23" s="164"/>
      <c r="E23" s="16">
        <f>F138</f>
        <v>0</v>
      </c>
    </row>
    <row r="24" spans="2:5" x14ac:dyDescent="0.2">
      <c r="B24" s="15" t="s">
        <v>190</v>
      </c>
      <c r="C24" s="163" t="s">
        <v>105</v>
      </c>
      <c r="D24" s="164"/>
      <c r="E24" s="16">
        <f>F124</f>
        <v>0</v>
      </c>
    </row>
    <row r="25" spans="2:5" x14ac:dyDescent="0.2">
      <c r="B25" s="15" t="s">
        <v>33</v>
      </c>
      <c r="C25" s="163" t="s">
        <v>64</v>
      </c>
      <c r="D25" s="164"/>
      <c r="E25" s="16">
        <f>F113</f>
        <v>0</v>
      </c>
    </row>
    <row r="26" spans="2:5" x14ac:dyDescent="0.2">
      <c r="B26" s="165" t="s">
        <v>119</v>
      </c>
      <c r="C26" s="166"/>
      <c r="D26" s="167"/>
      <c r="E26" s="105">
        <f>SUM(E9:E25)</f>
        <v>0</v>
      </c>
    </row>
    <row r="27" spans="2:5" x14ac:dyDescent="0.2">
      <c r="B27" s="15" t="s">
        <v>71</v>
      </c>
      <c r="C27" s="163" t="s">
        <v>121</v>
      </c>
      <c r="D27" s="164"/>
      <c r="E27" s="22">
        <f>IF($E$38=$E$29,0,IF($E$38&gt;$E$29,$E$38-$E$29,0))</f>
        <v>0</v>
      </c>
    </row>
    <row r="28" spans="2:5" x14ac:dyDescent="0.2">
      <c r="B28" s="165" t="s">
        <v>122</v>
      </c>
      <c r="C28" s="166"/>
      <c r="D28" s="167"/>
      <c r="E28" s="18">
        <f>E26+E27</f>
        <v>0</v>
      </c>
    </row>
    <row r="29" spans="2:5" s="1" customFormat="1" ht="15" hidden="1" customHeight="1" x14ac:dyDescent="0.25">
      <c r="E29" s="102">
        <f>SUM(E9:E25)</f>
        <v>0</v>
      </c>
    </row>
    <row r="30" spans="2:5" x14ac:dyDescent="0.2">
      <c r="B30" s="19"/>
      <c r="C30" s="19"/>
      <c r="D30" s="19"/>
      <c r="E30" s="20"/>
    </row>
    <row r="31" spans="2:5" x14ac:dyDescent="0.2">
      <c r="D31" s="12"/>
      <c r="E31" s="21"/>
    </row>
    <row r="32" spans="2:5" x14ac:dyDescent="0.2">
      <c r="B32" s="13" t="s">
        <v>74</v>
      </c>
      <c r="C32" s="161" t="s">
        <v>77</v>
      </c>
      <c r="D32" s="162"/>
      <c r="E32" s="14" t="s">
        <v>76</v>
      </c>
    </row>
    <row r="33" spans="1:6" x14ac:dyDescent="0.2">
      <c r="B33" s="15" t="s">
        <v>35</v>
      </c>
      <c r="C33" s="163" t="s">
        <v>66</v>
      </c>
      <c r="D33" s="164"/>
      <c r="E33" s="98">
        <v>0</v>
      </c>
    </row>
    <row r="34" spans="1:6" x14ac:dyDescent="0.2">
      <c r="B34" s="15" t="s">
        <v>67</v>
      </c>
      <c r="C34" s="163" t="s">
        <v>69</v>
      </c>
      <c r="D34" s="164"/>
      <c r="E34" s="98">
        <v>0</v>
      </c>
    </row>
    <row r="35" spans="1:6" x14ac:dyDescent="0.2">
      <c r="B35" s="15" t="s">
        <v>68</v>
      </c>
      <c r="C35" s="163" t="s">
        <v>70</v>
      </c>
      <c r="D35" s="164"/>
      <c r="E35" s="98">
        <v>0</v>
      </c>
    </row>
    <row r="36" spans="1:6" x14ac:dyDescent="0.2">
      <c r="B36" s="15" t="s">
        <v>71</v>
      </c>
      <c r="C36" s="163" t="s">
        <v>120</v>
      </c>
      <c r="D36" s="164"/>
      <c r="E36" s="22">
        <f>IF($E$29=$E$38,0,IF($E$29&gt;$E$38,$E$29-$E$38,0))</f>
        <v>0</v>
      </c>
    </row>
    <row r="37" spans="1:6" x14ac:dyDescent="0.2">
      <c r="B37" s="165" t="s">
        <v>123</v>
      </c>
      <c r="C37" s="166"/>
      <c r="D37" s="167"/>
      <c r="E37" s="18">
        <f>SUM(E33:E35)+E36</f>
        <v>0</v>
      </c>
    </row>
    <row r="38" spans="1:6" ht="12" hidden="1" customHeight="1" x14ac:dyDescent="0.2">
      <c r="E38" s="27">
        <f>SUM(E33:E35)</f>
        <v>0</v>
      </c>
    </row>
    <row r="39" spans="1:6" s="86" customFormat="1" ht="18" x14ac:dyDescent="0.25">
      <c r="A39" s="153" t="s">
        <v>93</v>
      </c>
      <c r="B39" s="153"/>
      <c r="C39" s="153"/>
      <c r="D39" s="153"/>
      <c r="E39" s="153"/>
      <c r="F39" s="153"/>
    </row>
    <row r="40" spans="1:6" x14ac:dyDescent="0.2">
      <c r="A40" s="23"/>
      <c r="C40" s="23" t="s">
        <v>108</v>
      </c>
      <c r="D40" s="24" t="str">
        <f>B5</f>
        <v>Friday</v>
      </c>
      <c r="E40" s="23"/>
      <c r="F40" s="23"/>
    </row>
    <row r="41" spans="1:6" ht="12.75" customHeight="1" x14ac:dyDescent="0.2">
      <c r="D41" s="25"/>
      <c r="E41" s="26"/>
      <c r="F41" s="27"/>
    </row>
    <row r="42" spans="1:6" ht="12.75" customHeight="1" x14ac:dyDescent="0.2">
      <c r="A42" s="87" t="s">
        <v>29</v>
      </c>
      <c r="B42" s="88" t="s">
        <v>98</v>
      </c>
      <c r="C42" s="89"/>
      <c r="D42" s="90"/>
      <c r="E42" s="91"/>
      <c r="F42" s="92"/>
    </row>
    <row r="43" spans="1:6" ht="12.75" customHeight="1" x14ac:dyDescent="0.2">
      <c r="A43" s="30" t="s">
        <v>13</v>
      </c>
      <c r="B43" s="28"/>
      <c r="C43" s="29"/>
      <c r="D43" s="31" t="s">
        <v>36</v>
      </c>
      <c r="E43" s="32" t="s">
        <v>86</v>
      </c>
      <c r="F43" s="33" t="s">
        <v>37</v>
      </c>
    </row>
    <row r="44" spans="1:6" ht="12.75" customHeight="1" x14ac:dyDescent="0.2">
      <c r="A44" s="168" t="s">
        <v>89</v>
      </c>
      <c r="B44" s="34" t="s">
        <v>9</v>
      </c>
      <c r="C44" s="34"/>
      <c r="D44" s="99"/>
      <c r="E44" s="35">
        <v>25</v>
      </c>
      <c r="F44" s="35">
        <f>D44*E44</f>
        <v>0</v>
      </c>
    </row>
    <row r="45" spans="1:6" ht="12.75" customHeight="1" x14ac:dyDescent="0.2">
      <c r="A45" s="168"/>
      <c r="B45" s="34" t="s">
        <v>10</v>
      </c>
      <c r="C45" s="34"/>
      <c r="D45" s="99"/>
      <c r="E45" s="36">
        <v>75</v>
      </c>
      <c r="F45" s="35">
        <f>D45*E45</f>
        <v>0</v>
      </c>
    </row>
    <row r="46" spans="1:6" ht="12.75" customHeight="1" x14ac:dyDescent="0.2">
      <c r="A46" s="168"/>
      <c r="B46" s="34" t="s">
        <v>11</v>
      </c>
      <c r="C46" s="34"/>
      <c r="D46" s="99"/>
      <c r="E46" s="36">
        <v>150</v>
      </c>
      <c r="F46" s="35">
        <f>D46*E46</f>
        <v>0</v>
      </c>
    </row>
    <row r="47" spans="1:6" ht="12.75" customHeight="1" x14ac:dyDescent="0.2">
      <c r="A47" s="168"/>
      <c r="B47" s="34" t="s">
        <v>12</v>
      </c>
      <c r="C47" s="34"/>
      <c r="D47" s="100"/>
      <c r="E47" s="37">
        <v>300</v>
      </c>
      <c r="F47" s="35">
        <f>D47*E47</f>
        <v>0</v>
      </c>
    </row>
    <row r="48" spans="1:6" ht="12.75" customHeight="1" x14ac:dyDescent="0.2">
      <c r="A48" s="173"/>
      <c r="B48" s="38" t="s">
        <v>91</v>
      </c>
      <c r="C48" s="39"/>
      <c r="D48" s="40"/>
      <c r="E48" s="41"/>
      <c r="F48" s="42">
        <f>SUM(F44:F47)</f>
        <v>0</v>
      </c>
    </row>
    <row r="49" spans="1:6" ht="12.75" customHeight="1" x14ac:dyDescent="0.2">
      <c r="A49" s="43" t="s">
        <v>19</v>
      </c>
      <c r="B49" s="44"/>
      <c r="C49" s="45"/>
      <c r="D49" s="46" t="s">
        <v>36</v>
      </c>
      <c r="E49" s="47" t="s">
        <v>86</v>
      </c>
      <c r="F49" s="33" t="s">
        <v>37</v>
      </c>
    </row>
    <row r="50" spans="1:6" ht="12.75" customHeight="1" x14ac:dyDescent="0.2">
      <c r="A50" s="168" t="s">
        <v>89</v>
      </c>
      <c r="B50" s="34" t="s">
        <v>9</v>
      </c>
      <c r="C50" s="48"/>
      <c r="D50" s="99"/>
      <c r="E50" s="49">
        <v>35</v>
      </c>
      <c r="F50" s="35">
        <f>D50*E50</f>
        <v>0</v>
      </c>
    </row>
    <row r="51" spans="1:6" ht="12.75" customHeight="1" x14ac:dyDescent="0.2">
      <c r="A51" s="168"/>
      <c r="B51" s="34" t="s">
        <v>10</v>
      </c>
      <c r="C51" s="48"/>
      <c r="D51" s="99"/>
      <c r="E51" s="49">
        <v>105</v>
      </c>
      <c r="F51" s="35">
        <f>D51*E51</f>
        <v>0</v>
      </c>
    </row>
    <row r="52" spans="1:6" ht="12.75" customHeight="1" x14ac:dyDescent="0.2">
      <c r="A52" s="168"/>
      <c r="B52" s="34" t="s">
        <v>11</v>
      </c>
      <c r="C52" s="48"/>
      <c r="D52" s="99"/>
      <c r="E52" s="49">
        <f>35*6</f>
        <v>210</v>
      </c>
      <c r="F52" s="35">
        <f>D52*E52</f>
        <v>0</v>
      </c>
    </row>
    <row r="53" spans="1:6" ht="12.75" customHeight="1" x14ac:dyDescent="0.2">
      <c r="A53" s="168"/>
      <c r="B53" s="34" t="s">
        <v>12</v>
      </c>
      <c r="C53" s="48"/>
      <c r="D53" s="100"/>
      <c r="E53" s="50">
        <f>35*12</f>
        <v>420</v>
      </c>
      <c r="F53" s="35">
        <f>D53*E53</f>
        <v>0</v>
      </c>
    </row>
    <row r="54" spans="1:6" ht="12.75" customHeight="1" x14ac:dyDescent="0.2">
      <c r="A54" s="173"/>
      <c r="B54" s="38" t="s">
        <v>91</v>
      </c>
      <c r="C54" s="39"/>
      <c r="D54" s="40"/>
      <c r="E54" s="41"/>
      <c r="F54" s="51">
        <f>SUM(F50:F53)</f>
        <v>0</v>
      </c>
    </row>
    <row r="55" spans="1:6" ht="12.75" customHeight="1" x14ac:dyDescent="0.2">
      <c r="A55" s="52" t="s">
        <v>39</v>
      </c>
      <c r="B55" s="53"/>
      <c r="C55" s="53"/>
      <c r="D55" s="54"/>
      <c r="E55" s="55"/>
      <c r="F55" s="56">
        <f>F48+F54</f>
        <v>0</v>
      </c>
    </row>
    <row r="56" spans="1:6" ht="12.75" customHeight="1" x14ac:dyDescent="0.2">
      <c r="D56" s="12"/>
    </row>
    <row r="57" spans="1:6" ht="12.75" customHeight="1" x14ac:dyDescent="0.2">
      <c r="A57" s="93" t="s">
        <v>28</v>
      </c>
      <c r="B57" s="88" t="s">
        <v>96</v>
      </c>
      <c r="C57" s="94"/>
      <c r="D57" s="95" t="s">
        <v>36</v>
      </c>
      <c r="E57" s="96" t="s">
        <v>86</v>
      </c>
      <c r="F57" s="96" t="s">
        <v>37</v>
      </c>
    </row>
    <row r="58" spans="1:6" ht="12.75" customHeight="1" x14ac:dyDescent="0.2">
      <c r="A58" s="170" t="s">
        <v>89</v>
      </c>
      <c r="B58" s="34" t="s">
        <v>9</v>
      </c>
      <c r="D58" s="99"/>
      <c r="E58" s="35">
        <v>35</v>
      </c>
      <c r="F58" s="35">
        <f>D58*E58</f>
        <v>0</v>
      </c>
    </row>
    <row r="59" spans="1:6" ht="12.75" customHeight="1" x14ac:dyDescent="0.2">
      <c r="A59" s="171"/>
      <c r="B59" s="34" t="s">
        <v>10</v>
      </c>
      <c r="C59" s="34"/>
      <c r="D59" s="99"/>
      <c r="E59" s="35">
        <v>105</v>
      </c>
      <c r="F59" s="35">
        <f>D59*E59</f>
        <v>0</v>
      </c>
    </row>
    <row r="60" spans="1:6" ht="12.75" customHeight="1" x14ac:dyDescent="0.2">
      <c r="A60" s="171"/>
      <c r="B60" s="34" t="s">
        <v>11</v>
      </c>
      <c r="C60" s="34"/>
      <c r="D60" s="99"/>
      <c r="E60" s="35">
        <v>210</v>
      </c>
      <c r="F60" s="35">
        <f>D60*E60</f>
        <v>0</v>
      </c>
    </row>
    <row r="61" spans="1:6" ht="12.75" customHeight="1" x14ac:dyDescent="0.2">
      <c r="A61" s="171"/>
      <c r="B61" s="34" t="s">
        <v>12</v>
      </c>
      <c r="C61" s="34"/>
      <c r="D61" s="100"/>
      <c r="E61" s="57">
        <v>420</v>
      </c>
      <c r="F61" s="35">
        <f>D61*E61</f>
        <v>0</v>
      </c>
    </row>
    <row r="62" spans="1:6" ht="12.75" customHeight="1" x14ac:dyDescent="0.2">
      <c r="A62" s="52" t="s">
        <v>41</v>
      </c>
      <c r="B62" s="53"/>
      <c r="C62" s="53"/>
      <c r="D62" s="54"/>
      <c r="E62" s="55"/>
      <c r="F62" s="56">
        <f>SUM(F58:F61)</f>
        <v>0</v>
      </c>
    </row>
    <row r="63" spans="1:6" ht="12.75" customHeight="1" x14ac:dyDescent="0.2">
      <c r="D63" s="25"/>
      <c r="E63" s="26"/>
      <c r="F63" s="27"/>
    </row>
    <row r="64" spans="1:6" ht="12.75" customHeight="1" x14ac:dyDescent="0.2">
      <c r="A64" s="93" t="s">
        <v>59</v>
      </c>
      <c r="B64" s="88" t="s">
        <v>60</v>
      </c>
      <c r="C64" s="94"/>
      <c r="D64" s="95" t="s">
        <v>36</v>
      </c>
      <c r="E64" s="96" t="s">
        <v>86</v>
      </c>
      <c r="F64" s="96" t="s">
        <v>37</v>
      </c>
    </row>
    <row r="65" spans="1:6" ht="12.75" customHeight="1" x14ac:dyDescent="0.2">
      <c r="A65" s="170" t="s">
        <v>89</v>
      </c>
      <c r="B65" s="34" t="s">
        <v>9</v>
      </c>
      <c r="D65" s="99"/>
      <c r="E65" s="35">
        <v>35</v>
      </c>
      <c r="F65" s="35">
        <f>D65*E65</f>
        <v>0</v>
      </c>
    </row>
    <row r="66" spans="1:6" ht="12.75" customHeight="1" x14ac:dyDescent="0.2">
      <c r="A66" s="171"/>
      <c r="B66" s="34" t="s">
        <v>10</v>
      </c>
      <c r="C66" s="34"/>
      <c r="D66" s="99"/>
      <c r="E66" s="35">
        <v>105</v>
      </c>
      <c r="F66" s="35">
        <f>D66*E66</f>
        <v>0</v>
      </c>
    </row>
    <row r="67" spans="1:6" ht="12.75" customHeight="1" x14ac:dyDescent="0.2">
      <c r="A67" s="171"/>
      <c r="B67" s="34" t="s">
        <v>11</v>
      </c>
      <c r="C67" s="34"/>
      <c r="D67" s="99"/>
      <c r="E67" s="35">
        <v>210</v>
      </c>
      <c r="F67" s="35">
        <f>D67*E67</f>
        <v>0</v>
      </c>
    </row>
    <row r="68" spans="1:6" ht="12.75" customHeight="1" x14ac:dyDescent="0.2">
      <c r="A68" s="171"/>
      <c r="B68" s="34" t="s">
        <v>12</v>
      </c>
      <c r="C68" s="34"/>
      <c r="D68" s="100"/>
      <c r="E68" s="57">
        <v>420</v>
      </c>
      <c r="F68" s="35">
        <f>D68*E68</f>
        <v>0</v>
      </c>
    </row>
    <row r="69" spans="1:6" ht="12.75" customHeight="1" x14ac:dyDescent="0.2">
      <c r="A69" s="52" t="s">
        <v>107</v>
      </c>
      <c r="B69" s="53"/>
      <c r="C69" s="53"/>
      <c r="D69" s="54"/>
      <c r="E69" s="55"/>
      <c r="F69" s="56">
        <f>SUM(F65:F68)</f>
        <v>0</v>
      </c>
    </row>
    <row r="70" spans="1:6" ht="12.75" customHeight="1" x14ac:dyDescent="0.2">
      <c r="D70" s="25"/>
      <c r="E70" s="26"/>
      <c r="F70" s="27"/>
    </row>
    <row r="71" spans="1:6" ht="12.75" customHeight="1" x14ac:dyDescent="0.2">
      <c r="A71" s="87" t="s">
        <v>54</v>
      </c>
      <c r="B71" s="88" t="s">
        <v>97</v>
      </c>
      <c r="C71" s="89"/>
      <c r="D71" s="95" t="s">
        <v>36</v>
      </c>
      <c r="E71" s="96" t="s">
        <v>86</v>
      </c>
      <c r="F71" s="96" t="s">
        <v>37</v>
      </c>
    </row>
    <row r="72" spans="1:6" ht="12.75" customHeight="1" x14ac:dyDescent="0.2">
      <c r="A72" s="168" t="s">
        <v>90</v>
      </c>
      <c r="B72" s="34" t="s">
        <v>134</v>
      </c>
      <c r="C72" s="62"/>
      <c r="D72" s="101"/>
      <c r="E72" s="63">
        <v>30</v>
      </c>
      <c r="F72" s="35">
        <f>D72*E72</f>
        <v>0</v>
      </c>
    </row>
    <row r="73" spans="1:6" ht="12.75" customHeight="1" x14ac:dyDescent="0.2">
      <c r="A73" s="168"/>
      <c r="B73" s="34" t="s">
        <v>133</v>
      </c>
      <c r="C73" s="34"/>
      <c r="D73" s="99"/>
      <c r="E73" s="36">
        <v>65</v>
      </c>
      <c r="F73" s="35">
        <f>D73*E73</f>
        <v>0</v>
      </c>
    </row>
    <row r="74" spans="1:6" ht="12.75" customHeight="1" x14ac:dyDescent="0.2">
      <c r="A74" s="168"/>
      <c r="B74" s="34" t="s">
        <v>158</v>
      </c>
      <c r="C74" s="34"/>
      <c r="D74" s="99"/>
      <c r="E74" s="36">
        <v>65</v>
      </c>
      <c r="F74" s="35">
        <f>D74*E74</f>
        <v>0</v>
      </c>
    </row>
    <row r="75" spans="1:6" ht="12.75" customHeight="1" x14ac:dyDescent="0.2">
      <c r="A75" s="168"/>
      <c r="B75" s="34" t="s">
        <v>159</v>
      </c>
      <c r="C75" s="34"/>
      <c r="D75" s="100"/>
      <c r="E75" s="37">
        <v>55</v>
      </c>
      <c r="F75" s="35">
        <f>D75*E75</f>
        <v>0</v>
      </c>
    </row>
    <row r="76" spans="1:6" ht="12.75" customHeight="1" x14ac:dyDescent="0.2">
      <c r="A76" s="169"/>
      <c r="B76" s="38" t="s">
        <v>92</v>
      </c>
      <c r="C76" s="39"/>
      <c r="D76" s="40"/>
      <c r="E76" s="41"/>
      <c r="F76" s="42">
        <f>SUM(F72:F75)</f>
        <v>0</v>
      </c>
    </row>
    <row r="77" spans="1:6" ht="12.75" customHeight="1" x14ac:dyDescent="0.2">
      <c r="A77" s="52" t="s">
        <v>99</v>
      </c>
      <c r="B77" s="59"/>
      <c r="C77" s="59"/>
      <c r="D77" s="60"/>
      <c r="E77" s="61"/>
      <c r="F77" s="56">
        <f>F76</f>
        <v>0</v>
      </c>
    </row>
    <row r="78" spans="1:6" ht="12.75" customHeight="1" x14ac:dyDescent="0.2">
      <c r="D78" s="25"/>
      <c r="E78" s="26"/>
      <c r="F78" s="27"/>
    </row>
    <row r="79" spans="1:6" ht="12.75" customHeight="1" x14ac:dyDescent="0.2">
      <c r="A79" s="93" t="s">
        <v>24</v>
      </c>
      <c r="B79" s="88" t="s">
        <v>0</v>
      </c>
      <c r="C79" s="94"/>
      <c r="D79" s="95" t="s">
        <v>36</v>
      </c>
      <c r="E79" s="96" t="s">
        <v>86</v>
      </c>
      <c r="F79" s="96" t="s">
        <v>37</v>
      </c>
    </row>
    <row r="80" spans="1:6" ht="12.75" customHeight="1" x14ac:dyDescent="0.2">
      <c r="A80" s="76"/>
      <c r="B80" s="34" t="s">
        <v>1</v>
      </c>
      <c r="D80" s="99"/>
      <c r="E80" s="35">
        <v>8</v>
      </c>
      <c r="F80" s="35">
        <f>D80*E80</f>
        <v>0</v>
      </c>
    </row>
    <row r="81" spans="1:6" ht="12.75" customHeight="1" x14ac:dyDescent="0.2">
      <c r="A81" s="77"/>
      <c r="B81" s="34" t="s">
        <v>2</v>
      </c>
      <c r="C81" s="34"/>
      <c r="D81" s="99"/>
      <c r="E81" s="35">
        <v>6</v>
      </c>
      <c r="F81" s="35">
        <f>D81*E81</f>
        <v>0</v>
      </c>
    </row>
    <row r="82" spans="1:6" ht="12.75" customHeight="1" x14ac:dyDescent="0.2">
      <c r="A82" s="77"/>
      <c r="B82" s="34" t="s">
        <v>4</v>
      </c>
      <c r="C82" s="34"/>
      <c r="D82" s="99"/>
      <c r="E82" s="35">
        <v>100</v>
      </c>
      <c r="F82" s="35">
        <f>D82*E82</f>
        <v>0</v>
      </c>
    </row>
    <row r="83" spans="1:6" ht="12.75" customHeight="1" x14ac:dyDescent="0.2">
      <c r="A83" s="77"/>
      <c r="B83" s="34" t="s">
        <v>5</v>
      </c>
      <c r="C83" s="34"/>
      <c r="D83" s="99"/>
      <c r="E83" s="35">
        <v>180</v>
      </c>
      <c r="F83" s="35">
        <f>D83*E83</f>
        <v>0</v>
      </c>
    </row>
    <row r="84" spans="1:6" ht="12.75" customHeight="1" x14ac:dyDescent="0.2">
      <c r="A84" s="52" t="s">
        <v>78</v>
      </c>
      <c r="B84" s="53"/>
      <c r="C84" s="53"/>
      <c r="D84" s="54"/>
      <c r="E84" s="55"/>
      <c r="F84" s="56">
        <f>SUM(F80:F83)</f>
        <v>0</v>
      </c>
    </row>
    <row r="85" spans="1:6" s="1" customFormat="1" ht="12.75" customHeight="1" x14ac:dyDescent="0.25"/>
    <row r="86" spans="1:6" ht="12.75" customHeight="1" x14ac:dyDescent="0.2">
      <c r="A86" s="93" t="s">
        <v>31</v>
      </c>
      <c r="B86" s="88" t="s">
        <v>32</v>
      </c>
      <c r="C86" s="94"/>
      <c r="D86" s="95" t="s">
        <v>36</v>
      </c>
      <c r="E86" s="96" t="s">
        <v>86</v>
      </c>
      <c r="F86" s="96" t="s">
        <v>37</v>
      </c>
    </row>
    <row r="87" spans="1:6" ht="12.75" customHeight="1" x14ac:dyDescent="0.2">
      <c r="A87" s="65"/>
      <c r="B87" s="48" t="s">
        <v>139</v>
      </c>
      <c r="C87" s="64"/>
      <c r="D87" s="99"/>
      <c r="E87" s="49">
        <v>4</v>
      </c>
      <c r="F87" s="35">
        <f>D87*E87</f>
        <v>0</v>
      </c>
    </row>
    <row r="88" spans="1:6" ht="12.75" customHeight="1" x14ac:dyDescent="0.2">
      <c r="A88" s="65"/>
      <c r="B88" s="48" t="s">
        <v>140</v>
      </c>
      <c r="C88" s="64"/>
      <c r="D88" s="99"/>
      <c r="E88" s="49">
        <v>4</v>
      </c>
      <c r="F88" s="35">
        <f>D88*E88</f>
        <v>0</v>
      </c>
    </row>
    <row r="89" spans="1:6" ht="12.75" customHeight="1" x14ac:dyDescent="0.2">
      <c r="A89" s="65"/>
      <c r="B89" s="48" t="s">
        <v>100</v>
      </c>
      <c r="C89" s="64"/>
      <c r="D89" s="99"/>
      <c r="E89" s="49">
        <v>6</v>
      </c>
      <c r="F89" s="35">
        <f t="shared" ref="F89:F99" si="0">D89*E89</f>
        <v>0</v>
      </c>
    </row>
    <row r="90" spans="1:6" ht="12.75" customHeight="1" x14ac:dyDescent="0.2">
      <c r="A90" s="65"/>
      <c r="B90" s="48" t="s">
        <v>138</v>
      </c>
      <c r="C90" s="64"/>
      <c r="D90" s="99"/>
      <c r="E90" s="49">
        <v>22</v>
      </c>
      <c r="F90" s="35">
        <f>D90*E90</f>
        <v>0</v>
      </c>
    </row>
    <row r="91" spans="1:6" ht="12.75" customHeight="1" x14ac:dyDescent="0.2">
      <c r="A91" s="65"/>
      <c r="B91" s="48" t="s">
        <v>101</v>
      </c>
      <c r="C91" s="64"/>
      <c r="D91" s="99"/>
      <c r="E91" s="49">
        <v>7</v>
      </c>
      <c r="F91" s="35">
        <f t="shared" si="0"/>
        <v>0</v>
      </c>
    </row>
    <row r="92" spans="1:6" ht="12.75" customHeight="1" x14ac:dyDescent="0.2">
      <c r="A92" s="65"/>
      <c r="B92" s="48" t="s">
        <v>102</v>
      </c>
      <c r="C92" s="64"/>
      <c r="D92" s="99"/>
      <c r="E92" s="49">
        <v>18</v>
      </c>
      <c r="F92" s="35">
        <f t="shared" si="0"/>
        <v>0</v>
      </c>
    </row>
    <row r="93" spans="1:6" ht="12.75" customHeight="1" x14ac:dyDescent="0.2">
      <c r="A93" s="65"/>
      <c r="B93" s="48" t="s">
        <v>104</v>
      </c>
      <c r="C93" s="64"/>
      <c r="D93" s="99"/>
      <c r="E93" s="49">
        <v>20</v>
      </c>
      <c r="F93" s="35">
        <f t="shared" si="0"/>
        <v>0</v>
      </c>
    </row>
    <row r="94" spans="1:6" ht="12.75" customHeight="1" x14ac:dyDescent="0.2">
      <c r="A94" s="65"/>
      <c r="B94" s="48" t="s">
        <v>185</v>
      </c>
      <c r="C94" s="64"/>
      <c r="D94" s="99"/>
      <c r="E94" s="49">
        <v>22</v>
      </c>
      <c r="F94" s="35">
        <f t="shared" si="0"/>
        <v>0</v>
      </c>
    </row>
    <row r="95" spans="1:6" ht="12.75" customHeight="1" x14ac:dyDescent="0.2">
      <c r="A95" s="65"/>
      <c r="B95" s="48" t="s">
        <v>103</v>
      </c>
      <c r="C95" s="64"/>
      <c r="D95" s="99"/>
      <c r="E95" s="49">
        <v>19.5</v>
      </c>
      <c r="F95" s="35">
        <f t="shared" si="0"/>
        <v>0</v>
      </c>
    </row>
    <row r="96" spans="1:6" ht="12.75" customHeight="1" x14ac:dyDescent="0.2">
      <c r="A96" s="65"/>
      <c r="B96" s="48" t="s">
        <v>141</v>
      </c>
      <c r="C96" s="64"/>
      <c r="D96" s="99"/>
      <c r="E96" s="49">
        <v>5</v>
      </c>
      <c r="F96" s="35">
        <f t="shared" si="0"/>
        <v>0</v>
      </c>
    </row>
    <row r="97" spans="1:9" ht="12.75" customHeight="1" x14ac:dyDescent="0.2">
      <c r="A97" s="65"/>
      <c r="B97" s="48" t="s">
        <v>161</v>
      </c>
      <c r="C97" s="64"/>
      <c r="D97" s="99"/>
      <c r="E97" s="49">
        <v>15</v>
      </c>
      <c r="F97" s="35">
        <f t="shared" si="0"/>
        <v>0</v>
      </c>
    </row>
    <row r="98" spans="1:9" ht="12.75" customHeight="1" x14ac:dyDescent="0.2">
      <c r="A98" s="65"/>
      <c r="B98" s="48" t="s">
        <v>188</v>
      </c>
      <c r="C98" s="64"/>
      <c r="D98" s="99"/>
      <c r="E98" s="49">
        <v>11</v>
      </c>
      <c r="F98" s="35">
        <f t="shared" si="0"/>
        <v>0</v>
      </c>
    </row>
    <row r="99" spans="1:9" ht="12.75" customHeight="1" x14ac:dyDescent="0.2">
      <c r="A99" s="65"/>
      <c r="B99" s="48" t="s">
        <v>162</v>
      </c>
      <c r="C99" s="64"/>
      <c r="D99" s="99"/>
      <c r="E99" s="49"/>
      <c r="F99" s="35">
        <f t="shared" si="0"/>
        <v>0</v>
      </c>
    </row>
    <row r="100" spans="1:9" ht="12.75" customHeight="1" x14ac:dyDescent="0.2">
      <c r="A100" s="52" t="s">
        <v>38</v>
      </c>
      <c r="B100" s="53"/>
      <c r="C100" s="53"/>
      <c r="D100" s="54"/>
      <c r="E100" s="55"/>
      <c r="F100" s="56">
        <f>SUM(F87:F99)</f>
        <v>0</v>
      </c>
      <c r="G100" s="103"/>
    </row>
    <row r="101" spans="1:9" ht="12.75" customHeight="1" x14ac:dyDescent="0.2">
      <c r="D101" s="12"/>
      <c r="G101" s="103"/>
    </row>
    <row r="102" spans="1:9" ht="12.75" customHeight="1" x14ac:dyDescent="0.2">
      <c r="A102" s="93" t="s">
        <v>163</v>
      </c>
      <c r="B102" s="88" t="s">
        <v>167</v>
      </c>
      <c r="C102" s="94"/>
      <c r="D102" s="95" t="s">
        <v>36</v>
      </c>
      <c r="E102" s="96" t="s">
        <v>86</v>
      </c>
      <c r="F102" s="96" t="s">
        <v>37</v>
      </c>
      <c r="G102" s="103"/>
    </row>
    <row r="103" spans="1:9" ht="12.75" customHeight="1" x14ac:dyDescent="0.2">
      <c r="A103" s="65"/>
      <c r="B103" s="48" t="s">
        <v>165</v>
      </c>
      <c r="C103" s="64"/>
      <c r="D103" s="99"/>
      <c r="E103" s="49">
        <v>2.2000000000000002</v>
      </c>
      <c r="F103" s="35">
        <f>D103*E103</f>
        <v>0</v>
      </c>
      <c r="G103" s="103"/>
    </row>
    <row r="104" spans="1:9" ht="12.75" customHeight="1" x14ac:dyDescent="0.2">
      <c r="A104" s="65"/>
      <c r="B104" s="48" t="s">
        <v>193</v>
      </c>
      <c r="C104" s="64"/>
      <c r="D104" s="99"/>
      <c r="E104" s="49">
        <v>2.25</v>
      </c>
      <c r="F104" s="35">
        <f t="shared" ref="F104:F109" si="1">D104*E104</f>
        <v>0</v>
      </c>
      <c r="G104" s="103"/>
    </row>
    <row r="105" spans="1:9" ht="12.75" customHeight="1" x14ac:dyDescent="0.2">
      <c r="A105" s="65"/>
      <c r="B105" s="48" t="s">
        <v>194</v>
      </c>
      <c r="C105" s="64"/>
      <c r="D105" s="99"/>
      <c r="E105" s="49">
        <v>1</v>
      </c>
      <c r="F105" s="35">
        <f t="shared" si="1"/>
        <v>0</v>
      </c>
      <c r="G105" s="103"/>
    </row>
    <row r="106" spans="1:9" ht="12.75" customHeight="1" x14ac:dyDescent="0.2">
      <c r="A106" s="65"/>
      <c r="B106" s="48" t="s">
        <v>198</v>
      </c>
      <c r="C106" s="64"/>
      <c r="D106" s="99"/>
      <c r="E106" s="49">
        <v>1</v>
      </c>
      <c r="F106" s="35">
        <f t="shared" si="1"/>
        <v>0</v>
      </c>
      <c r="G106" s="103"/>
    </row>
    <row r="107" spans="1:9" ht="12.75" customHeight="1" x14ac:dyDescent="0.2">
      <c r="A107" s="65"/>
      <c r="B107" s="48" t="s">
        <v>197</v>
      </c>
      <c r="C107" s="64"/>
      <c r="D107" s="99"/>
      <c r="E107" s="49">
        <v>1</v>
      </c>
      <c r="F107" s="35">
        <f t="shared" si="1"/>
        <v>0</v>
      </c>
      <c r="G107" s="103"/>
    </row>
    <row r="108" spans="1:9" ht="12.75" customHeight="1" x14ac:dyDescent="0.2">
      <c r="A108" s="65"/>
      <c r="B108" s="48" t="s">
        <v>196</v>
      </c>
      <c r="C108" s="64"/>
      <c r="D108" s="99"/>
      <c r="E108" s="49">
        <v>1</v>
      </c>
      <c r="F108" s="35">
        <f t="shared" si="1"/>
        <v>0</v>
      </c>
      <c r="G108" s="103"/>
    </row>
    <row r="109" spans="1:9" ht="12.75" customHeight="1" x14ac:dyDescent="0.2">
      <c r="A109" s="65"/>
      <c r="B109" s="48" t="s">
        <v>195</v>
      </c>
      <c r="C109" s="64"/>
      <c r="D109" s="99"/>
      <c r="E109" s="49">
        <v>2</v>
      </c>
      <c r="F109" s="35">
        <f t="shared" si="1"/>
        <v>0</v>
      </c>
      <c r="G109" s="103"/>
    </row>
    <row r="110" spans="1:9" ht="12.75" customHeight="1" x14ac:dyDescent="0.2">
      <c r="A110" s="65"/>
      <c r="B110" s="48" t="s">
        <v>166</v>
      </c>
      <c r="C110" s="64"/>
      <c r="D110" s="99"/>
      <c r="E110" s="49">
        <v>1.65</v>
      </c>
      <c r="F110" s="35">
        <f t="shared" ref="F110" si="2">D110*E110</f>
        <v>0</v>
      </c>
      <c r="G110" s="103"/>
    </row>
    <row r="111" spans="1:9" ht="12.75" customHeight="1" x14ac:dyDescent="0.2">
      <c r="A111" s="52" t="s">
        <v>164</v>
      </c>
      <c r="B111" s="53"/>
      <c r="C111" s="53"/>
      <c r="D111" s="54"/>
      <c r="E111" s="55"/>
      <c r="F111" s="56">
        <f>SUM(F103:F110)</f>
        <v>0</v>
      </c>
      <c r="G111" s="103"/>
      <c r="I111" s="12" t="s">
        <v>137</v>
      </c>
    </row>
    <row r="112" spans="1:9" s="1" customFormat="1" ht="12.75" customHeight="1" x14ac:dyDescent="0.25"/>
    <row r="113" spans="1:7" ht="12.75" customHeight="1" x14ac:dyDescent="0.2">
      <c r="A113" s="87" t="s">
        <v>33</v>
      </c>
      <c r="B113" s="88" t="s">
        <v>199</v>
      </c>
      <c r="C113" s="89"/>
      <c r="D113" s="90"/>
      <c r="E113" s="92"/>
      <c r="F113" s="107">
        <f>((F100*0.0807)+(F157*0.0807)+(F111*0.0807))</f>
        <v>0</v>
      </c>
    </row>
    <row r="114" spans="1:7" ht="12.75" customHeight="1" x14ac:dyDescent="0.2">
      <c r="A114" s="67"/>
      <c r="B114" s="68"/>
      <c r="C114" s="69"/>
      <c r="D114" s="70"/>
      <c r="E114" s="26"/>
      <c r="F114" s="71"/>
    </row>
    <row r="115" spans="1:7" ht="12.75" customHeight="1" x14ac:dyDescent="0.2">
      <c r="A115" s="93" t="s">
        <v>62</v>
      </c>
      <c r="B115" s="88" t="s">
        <v>95</v>
      </c>
      <c r="C115" s="94"/>
      <c r="D115" s="95" t="s">
        <v>36</v>
      </c>
      <c r="E115" s="96" t="s">
        <v>86</v>
      </c>
      <c r="F115" s="96" t="s">
        <v>37</v>
      </c>
    </row>
    <row r="116" spans="1:7" ht="12.75" customHeight="1" x14ac:dyDescent="0.2">
      <c r="A116" s="65"/>
      <c r="B116" s="48" t="s">
        <v>174</v>
      </c>
      <c r="C116" s="64"/>
      <c r="D116" s="99"/>
      <c r="E116" s="49">
        <v>2</v>
      </c>
      <c r="F116" s="35">
        <f t="shared" ref="F116:F119" si="3">IF(D116&gt;0,D116*E116,0)</f>
        <v>0</v>
      </c>
    </row>
    <row r="117" spans="1:7" ht="12.75" customHeight="1" x14ac:dyDescent="0.2">
      <c r="A117" s="65"/>
      <c r="B117" s="48" t="s">
        <v>136</v>
      </c>
      <c r="C117" s="64"/>
      <c r="D117" s="99"/>
      <c r="E117" s="49">
        <v>7</v>
      </c>
      <c r="F117" s="35">
        <f t="shared" si="3"/>
        <v>0</v>
      </c>
    </row>
    <row r="118" spans="1:7" ht="12.75" customHeight="1" x14ac:dyDescent="0.2">
      <c r="A118" s="65"/>
      <c r="B118" s="48" t="s">
        <v>3</v>
      </c>
      <c r="C118" s="64"/>
      <c r="D118" s="99"/>
      <c r="E118" s="49">
        <v>2</v>
      </c>
      <c r="F118" s="35">
        <f t="shared" si="3"/>
        <v>0</v>
      </c>
    </row>
    <row r="119" spans="1:7" ht="12.75" customHeight="1" x14ac:dyDescent="0.2">
      <c r="A119" s="65"/>
      <c r="B119" s="48" t="s">
        <v>135</v>
      </c>
      <c r="C119" s="64"/>
      <c r="D119" s="99"/>
      <c r="E119" s="49">
        <v>10</v>
      </c>
      <c r="F119" s="35">
        <f t="shared" si="3"/>
        <v>0</v>
      </c>
    </row>
    <row r="120" spans="1:7" ht="12.75" customHeight="1" x14ac:dyDescent="0.2">
      <c r="A120" s="52" t="s">
        <v>124</v>
      </c>
      <c r="B120" s="53"/>
      <c r="C120" s="53"/>
      <c r="D120" s="54"/>
      <c r="E120" s="55"/>
      <c r="F120" s="56">
        <f>SUM(F116:F119)</f>
        <v>0</v>
      </c>
    </row>
    <row r="121" spans="1:7" ht="12.75" customHeight="1" x14ac:dyDescent="0.2">
      <c r="D121" s="12"/>
    </row>
    <row r="122" spans="1:7" ht="12.75" customHeight="1" x14ac:dyDescent="0.2">
      <c r="A122" s="93" t="s">
        <v>190</v>
      </c>
      <c r="B122" s="88" t="s">
        <v>191</v>
      </c>
      <c r="C122" s="94"/>
      <c r="D122" s="95" t="s">
        <v>36</v>
      </c>
      <c r="E122" s="96" t="s">
        <v>86</v>
      </c>
      <c r="F122" s="96" t="s">
        <v>37</v>
      </c>
    </row>
    <row r="123" spans="1:7" ht="12.75" customHeight="1" x14ac:dyDescent="0.2">
      <c r="A123" s="65"/>
      <c r="B123" s="48" t="s">
        <v>105</v>
      </c>
      <c r="C123" s="64"/>
      <c r="D123" s="99"/>
      <c r="E123" s="49">
        <v>0</v>
      </c>
      <c r="F123" s="35">
        <f>D123*E123</f>
        <v>0</v>
      </c>
    </row>
    <row r="124" spans="1:7" ht="12.75" customHeight="1" x14ac:dyDescent="0.2">
      <c r="A124" s="52" t="s">
        <v>164</v>
      </c>
      <c r="B124" s="53"/>
      <c r="C124" s="53"/>
      <c r="D124" s="54"/>
      <c r="E124" s="55"/>
      <c r="F124" s="56">
        <f>SUM(F123:F123)</f>
        <v>0</v>
      </c>
    </row>
    <row r="125" spans="1:7" ht="12.75" customHeight="1" x14ac:dyDescent="0.2">
      <c r="D125" s="12"/>
    </row>
    <row r="126" spans="1:7" ht="12.75" customHeight="1" x14ac:dyDescent="0.2">
      <c r="A126" s="93" t="s">
        <v>30</v>
      </c>
      <c r="B126" s="88" t="s">
        <v>81</v>
      </c>
      <c r="C126" s="94"/>
      <c r="D126" s="95" t="s">
        <v>36</v>
      </c>
      <c r="E126" s="96" t="s">
        <v>86</v>
      </c>
      <c r="F126" s="96" t="s">
        <v>37</v>
      </c>
      <c r="G126" s="12" t="s">
        <v>137</v>
      </c>
    </row>
    <row r="127" spans="1:7" ht="12.75" customHeight="1" x14ac:dyDescent="0.2">
      <c r="A127" s="170" t="s">
        <v>82</v>
      </c>
      <c r="B127" s="34" t="s">
        <v>9</v>
      </c>
      <c r="D127" s="99"/>
      <c r="E127" s="35">
        <v>35</v>
      </c>
      <c r="F127" s="35">
        <f>D127*E127</f>
        <v>0</v>
      </c>
    </row>
    <row r="128" spans="1:7" ht="12.75" customHeight="1" x14ac:dyDescent="0.2">
      <c r="A128" s="171"/>
      <c r="B128" s="34" t="s">
        <v>10</v>
      </c>
      <c r="C128" s="34"/>
      <c r="D128" s="99"/>
      <c r="E128" s="35">
        <v>105</v>
      </c>
      <c r="F128" s="35">
        <f>D128*E128</f>
        <v>0</v>
      </c>
    </row>
    <row r="129" spans="1:6" ht="12.75" customHeight="1" x14ac:dyDescent="0.2">
      <c r="A129" s="171"/>
      <c r="B129" s="34" t="s">
        <v>11</v>
      </c>
      <c r="C129" s="34"/>
      <c r="D129" s="99"/>
      <c r="E129" s="35">
        <v>210</v>
      </c>
      <c r="F129" s="35">
        <f>D129*E129</f>
        <v>0</v>
      </c>
    </row>
    <row r="130" spans="1:6" ht="12.75" customHeight="1" x14ac:dyDescent="0.2">
      <c r="A130" s="171"/>
      <c r="B130" s="34" t="s">
        <v>12</v>
      </c>
      <c r="C130" s="34"/>
      <c r="D130" s="100"/>
      <c r="E130" s="57">
        <v>420</v>
      </c>
      <c r="F130" s="35">
        <f>D130*E130</f>
        <v>0</v>
      </c>
    </row>
    <row r="131" spans="1:6" ht="12.75" customHeight="1" x14ac:dyDescent="0.2">
      <c r="A131" s="172"/>
      <c r="B131" s="38" t="s">
        <v>84</v>
      </c>
      <c r="C131" s="39"/>
      <c r="D131" s="40"/>
      <c r="E131" s="41"/>
      <c r="F131" s="41">
        <f>SUM(F127:F130)</f>
        <v>0</v>
      </c>
    </row>
    <row r="132" spans="1:6" ht="12.75" customHeight="1" x14ac:dyDescent="0.2">
      <c r="A132" s="170" t="s">
        <v>83</v>
      </c>
      <c r="B132" s="34" t="s">
        <v>9</v>
      </c>
      <c r="C132" s="34"/>
      <c r="D132" s="101"/>
      <c r="E132" s="63">
        <v>55</v>
      </c>
      <c r="F132" s="35">
        <f>D132*E132</f>
        <v>0</v>
      </c>
    </row>
    <row r="133" spans="1:6" ht="12.75" customHeight="1" x14ac:dyDescent="0.2">
      <c r="A133" s="171"/>
      <c r="B133" s="34" t="s">
        <v>10</v>
      </c>
      <c r="C133" s="34"/>
      <c r="D133" s="99"/>
      <c r="E133" s="36">
        <f>55*3</f>
        <v>165</v>
      </c>
      <c r="F133" s="35">
        <f>D133*E133</f>
        <v>0</v>
      </c>
    </row>
    <row r="134" spans="1:6" ht="12.75" customHeight="1" x14ac:dyDescent="0.2">
      <c r="A134" s="171"/>
      <c r="B134" s="34" t="s">
        <v>11</v>
      </c>
      <c r="C134" s="34"/>
      <c r="D134" s="99"/>
      <c r="E134" s="36">
        <f>55*6</f>
        <v>330</v>
      </c>
      <c r="F134" s="35">
        <f>D134*E134</f>
        <v>0</v>
      </c>
    </row>
    <row r="135" spans="1:6" ht="12.75" customHeight="1" x14ac:dyDescent="0.2">
      <c r="A135" s="171"/>
      <c r="B135" s="34" t="s">
        <v>12</v>
      </c>
      <c r="C135" s="34"/>
      <c r="D135" s="100"/>
      <c r="E135" s="37">
        <f>55*12</f>
        <v>660</v>
      </c>
      <c r="F135" s="35">
        <f>D135*E135</f>
        <v>0</v>
      </c>
    </row>
    <row r="136" spans="1:6" ht="12.75" customHeight="1" x14ac:dyDescent="0.2">
      <c r="A136" s="172"/>
      <c r="B136" s="38" t="s">
        <v>85</v>
      </c>
      <c r="C136" s="39"/>
      <c r="D136" s="40"/>
      <c r="E136" s="41"/>
      <c r="F136" s="41">
        <f>SUM(F132:F135)</f>
        <v>0</v>
      </c>
    </row>
    <row r="137" spans="1:6" ht="12.75" customHeight="1" x14ac:dyDescent="0.2">
      <c r="A137" s="142" t="s">
        <v>186</v>
      </c>
      <c r="B137" s="34" t="s">
        <v>9</v>
      </c>
      <c r="C137" s="34"/>
      <c r="D137" s="101"/>
      <c r="E137" s="63">
        <v>20</v>
      </c>
      <c r="F137" s="35">
        <f>D137*E137</f>
        <v>0</v>
      </c>
    </row>
    <row r="138" spans="1:6" ht="12.75" customHeight="1" x14ac:dyDescent="0.2">
      <c r="A138" s="58" t="s">
        <v>40</v>
      </c>
      <c r="B138" s="53"/>
      <c r="C138" s="53"/>
      <c r="D138" s="60"/>
      <c r="E138" s="61"/>
      <c r="F138" s="56">
        <f>F136+F131+F137</f>
        <v>0</v>
      </c>
    </row>
    <row r="139" spans="1:6" ht="12.75" customHeight="1" x14ac:dyDescent="0.2">
      <c r="A139" s="144"/>
      <c r="D139" s="12"/>
    </row>
    <row r="140" spans="1:6" ht="12.75" customHeight="1" x14ac:dyDescent="0.2">
      <c r="A140" s="87" t="s">
        <v>45</v>
      </c>
      <c r="B140" s="88" t="s">
        <v>46</v>
      </c>
      <c r="C140" s="89"/>
      <c r="D140" s="95" t="s">
        <v>36</v>
      </c>
      <c r="E140" s="96" t="s">
        <v>86</v>
      </c>
      <c r="F140" s="96" t="s">
        <v>37</v>
      </c>
    </row>
    <row r="141" spans="1:6" ht="12.75" customHeight="1" x14ac:dyDescent="0.2">
      <c r="A141" s="76"/>
      <c r="B141" s="121" t="s">
        <v>111</v>
      </c>
      <c r="C141" s="127"/>
      <c r="D141" s="99"/>
      <c r="E141" s="49">
        <v>65</v>
      </c>
      <c r="F141" s="35">
        <f t="shared" ref="F141:F147" si="4">IF(D141&gt;0,D141*E141,0)</f>
        <v>0</v>
      </c>
    </row>
    <row r="142" spans="1:6" ht="12.75" customHeight="1" x14ac:dyDescent="0.2">
      <c r="A142" s="85"/>
      <c r="B142" s="48" t="s">
        <v>142</v>
      </c>
      <c r="C142" s="64"/>
      <c r="D142" s="99"/>
      <c r="E142" s="49">
        <v>70</v>
      </c>
      <c r="F142" s="35">
        <f t="shared" si="4"/>
        <v>0</v>
      </c>
    </row>
    <row r="143" spans="1:6" ht="12.75" customHeight="1" x14ac:dyDescent="0.2">
      <c r="A143" s="77"/>
      <c r="B143" s="48" t="s">
        <v>112</v>
      </c>
      <c r="C143" s="64"/>
      <c r="D143" s="99"/>
      <c r="E143" s="49">
        <v>80</v>
      </c>
      <c r="F143" s="35">
        <f t="shared" si="4"/>
        <v>0</v>
      </c>
    </row>
    <row r="144" spans="1:6" ht="12.75" customHeight="1" x14ac:dyDescent="0.2">
      <c r="A144" s="65"/>
      <c r="B144" s="48" t="s">
        <v>113</v>
      </c>
      <c r="C144" s="64"/>
      <c r="D144" s="99"/>
      <c r="E144" s="49">
        <v>95</v>
      </c>
      <c r="F144" s="35">
        <f t="shared" si="4"/>
        <v>0</v>
      </c>
    </row>
    <row r="145" spans="1:6" ht="12.75" customHeight="1" x14ac:dyDescent="0.2">
      <c r="A145" s="65"/>
      <c r="B145" s="48" t="s">
        <v>114</v>
      </c>
      <c r="C145" s="64"/>
      <c r="D145" s="99"/>
      <c r="E145" s="49">
        <v>125</v>
      </c>
      <c r="F145" s="35">
        <f t="shared" si="4"/>
        <v>0</v>
      </c>
    </row>
    <row r="146" spans="1:6" ht="12.75" customHeight="1" x14ac:dyDescent="0.2">
      <c r="A146" s="65"/>
      <c r="B146" s="48" t="s">
        <v>115</v>
      </c>
      <c r="C146" s="64"/>
      <c r="D146" s="99"/>
      <c r="E146" s="49">
        <v>150</v>
      </c>
      <c r="F146" s="35">
        <f t="shared" si="4"/>
        <v>0</v>
      </c>
    </row>
    <row r="147" spans="1:6" s="1" customFormat="1" ht="12.75" customHeight="1" x14ac:dyDescent="0.25">
      <c r="A147" s="66"/>
      <c r="B147" s="48" t="s">
        <v>157</v>
      </c>
      <c r="C147" s="64"/>
      <c r="D147" s="99"/>
      <c r="E147" s="49">
        <v>75</v>
      </c>
      <c r="F147" s="35">
        <f t="shared" si="4"/>
        <v>0</v>
      </c>
    </row>
    <row r="148" spans="1:6" ht="12.75" customHeight="1" x14ac:dyDescent="0.2">
      <c r="A148" s="58" t="s">
        <v>116</v>
      </c>
      <c r="B148" s="53"/>
      <c r="C148" s="53"/>
      <c r="D148" s="54"/>
      <c r="E148" s="55"/>
      <c r="F148" s="56">
        <f>SUM(F141:F147)</f>
        <v>0</v>
      </c>
    </row>
    <row r="149" spans="1:6" ht="12.75" customHeight="1" x14ac:dyDescent="0.25">
      <c r="A149" s="65"/>
      <c r="B149" s="1"/>
      <c r="C149" s="1"/>
      <c r="D149" s="1"/>
      <c r="E149" s="1"/>
      <c r="F149" s="1"/>
    </row>
    <row r="150" spans="1:6" ht="12.75" customHeight="1" x14ac:dyDescent="0.2">
      <c r="A150" s="93" t="s">
        <v>47</v>
      </c>
      <c r="B150" s="119" t="s">
        <v>48</v>
      </c>
      <c r="C150" s="120"/>
      <c r="D150" s="95" t="s">
        <v>36</v>
      </c>
      <c r="E150" s="96" t="s">
        <v>86</v>
      </c>
      <c r="F150" s="96" t="s">
        <v>37</v>
      </c>
    </row>
    <row r="151" spans="1:6" ht="12.75" customHeight="1" x14ac:dyDescent="0.2">
      <c r="A151" s="77"/>
      <c r="B151" s="121" t="s">
        <v>175</v>
      </c>
      <c r="C151" s="122"/>
      <c r="D151" s="99"/>
      <c r="E151" s="49">
        <v>5</v>
      </c>
      <c r="F151" s="32">
        <f>D151*E151</f>
        <v>0</v>
      </c>
    </row>
    <row r="152" spans="1:6" ht="12.75" customHeight="1" x14ac:dyDescent="0.25">
      <c r="A152" s="137"/>
      <c r="B152" s="48" t="s">
        <v>176</v>
      </c>
      <c r="C152" s="123"/>
      <c r="D152" s="99"/>
      <c r="E152" s="49">
        <v>10</v>
      </c>
      <c r="F152" s="32">
        <f t="shared" ref="F152:F156" si="5">D152*E152</f>
        <v>0</v>
      </c>
    </row>
    <row r="153" spans="1:6" ht="12.75" customHeight="1" x14ac:dyDescent="0.2">
      <c r="A153" s="77"/>
      <c r="B153" s="48" t="s">
        <v>177</v>
      </c>
      <c r="C153" s="123"/>
      <c r="D153" s="99"/>
      <c r="E153" s="49">
        <v>65</v>
      </c>
      <c r="F153" s="32">
        <f t="shared" si="5"/>
        <v>0</v>
      </c>
    </row>
    <row r="154" spans="1:6" ht="12.75" customHeight="1" x14ac:dyDescent="0.2">
      <c r="A154" s="65"/>
      <c r="B154" s="48" t="s">
        <v>178</v>
      </c>
      <c r="C154" s="123"/>
      <c r="D154" s="99"/>
      <c r="E154" s="49">
        <v>45</v>
      </c>
      <c r="F154" s="32">
        <f t="shared" si="5"/>
        <v>0</v>
      </c>
    </row>
    <row r="155" spans="1:6" ht="12.75" customHeight="1" x14ac:dyDescent="0.2">
      <c r="A155" s="65"/>
      <c r="B155" s="48" t="s">
        <v>189</v>
      </c>
      <c r="C155" s="123"/>
      <c r="D155" s="134"/>
      <c r="E155" s="49">
        <v>13</v>
      </c>
      <c r="F155" s="32">
        <f t="shared" si="5"/>
        <v>0</v>
      </c>
    </row>
    <row r="156" spans="1:6" s="1" customFormat="1" ht="12.75" customHeight="1" x14ac:dyDescent="0.25">
      <c r="A156" s="66"/>
      <c r="B156" s="124" t="s">
        <v>179</v>
      </c>
      <c r="C156" s="131"/>
      <c r="D156" s="99"/>
      <c r="E156" s="49">
        <v>16</v>
      </c>
      <c r="F156" s="32">
        <f t="shared" si="5"/>
        <v>0</v>
      </c>
    </row>
    <row r="157" spans="1:6" ht="12.75" customHeight="1" x14ac:dyDescent="0.2">
      <c r="A157" s="58" t="s">
        <v>117</v>
      </c>
      <c r="B157" s="59"/>
      <c r="C157" s="59"/>
      <c r="D157" s="60"/>
      <c r="E157" s="61"/>
      <c r="F157" s="56">
        <f>SUM(F151:F156)</f>
        <v>0</v>
      </c>
    </row>
    <row r="158" spans="1:6" ht="12.75" customHeight="1" x14ac:dyDescent="0.25">
      <c r="A158" s="65"/>
      <c r="B158" s="1"/>
      <c r="C158" s="1"/>
      <c r="D158" s="1"/>
      <c r="E158" s="1"/>
      <c r="F158" s="1"/>
    </row>
    <row r="159" spans="1:6" ht="12.75" customHeight="1" x14ac:dyDescent="0.2">
      <c r="A159" s="87" t="s">
        <v>49</v>
      </c>
      <c r="B159" s="88" t="s">
        <v>106</v>
      </c>
      <c r="C159" s="89"/>
      <c r="D159" s="31" t="s">
        <v>36</v>
      </c>
      <c r="E159" s="32" t="s">
        <v>86</v>
      </c>
      <c r="F159" s="33" t="s">
        <v>37</v>
      </c>
    </row>
    <row r="160" spans="1:6" ht="12.75" customHeight="1" x14ac:dyDescent="0.2">
      <c r="A160" s="29"/>
      <c r="D160" s="99"/>
      <c r="E160" s="49">
        <v>68</v>
      </c>
      <c r="F160" s="32">
        <f>D160*E160</f>
        <v>0</v>
      </c>
    </row>
    <row r="161" spans="1:6" ht="12.75" customHeight="1" x14ac:dyDescent="0.2">
      <c r="A161" s="58" t="s">
        <v>118</v>
      </c>
      <c r="B161" s="53"/>
      <c r="C161" s="53"/>
      <c r="D161" s="60"/>
      <c r="E161" s="61"/>
      <c r="F161" s="56">
        <f>F160</f>
        <v>0</v>
      </c>
    </row>
    <row r="162" spans="1:6" ht="12.75" customHeight="1" x14ac:dyDescent="0.2">
      <c r="A162" s="75"/>
      <c r="B162" s="75"/>
      <c r="C162" s="48"/>
      <c r="D162" s="72"/>
      <c r="E162" s="73"/>
      <c r="F162" s="74"/>
    </row>
    <row r="163" spans="1:6" ht="12.75" customHeight="1" x14ac:dyDescent="0.2">
      <c r="A163" s="87" t="s">
        <v>27</v>
      </c>
      <c r="B163" s="88" t="s">
        <v>88</v>
      </c>
      <c r="C163" s="89"/>
      <c r="D163" s="90"/>
      <c r="E163" s="91"/>
      <c r="F163" s="92"/>
    </row>
    <row r="164" spans="1:6" ht="12.75" customHeight="1" x14ac:dyDescent="0.2">
      <c r="A164" s="81" t="s">
        <v>34</v>
      </c>
      <c r="B164" s="29"/>
      <c r="C164" s="143"/>
      <c r="D164" s="31" t="s">
        <v>36</v>
      </c>
      <c r="E164" s="32" t="s">
        <v>86</v>
      </c>
      <c r="F164" s="33" t="s">
        <v>37</v>
      </c>
    </row>
    <row r="165" spans="1:6" ht="12.75" customHeight="1" x14ac:dyDescent="0.2">
      <c r="A165" s="148" t="s">
        <v>160</v>
      </c>
      <c r="B165" s="69" t="s">
        <v>143</v>
      </c>
      <c r="C165" s="69" t="s">
        <v>145</v>
      </c>
      <c r="D165" s="99"/>
      <c r="E165" s="78">
        <v>15</v>
      </c>
      <c r="F165" s="35">
        <f>D165*E165</f>
        <v>0</v>
      </c>
    </row>
    <row r="166" spans="1:6" ht="12.75" customHeight="1" x14ac:dyDescent="0.2">
      <c r="A166" s="149"/>
      <c r="B166" s="69" t="s">
        <v>144</v>
      </c>
      <c r="C166" s="69" t="s">
        <v>21</v>
      </c>
      <c r="D166" s="99"/>
      <c r="E166" s="78">
        <v>35</v>
      </c>
      <c r="F166" s="35">
        <f>D166*E166</f>
        <v>0</v>
      </c>
    </row>
    <row r="167" spans="1:6" ht="12.75" customHeight="1" x14ac:dyDescent="0.2">
      <c r="A167" s="149"/>
      <c r="B167" s="69" t="s">
        <v>144</v>
      </c>
      <c r="C167" s="69" t="s">
        <v>22</v>
      </c>
      <c r="D167" s="99"/>
      <c r="E167" s="78">
        <v>60</v>
      </c>
      <c r="F167" s="35">
        <f>D167*E167</f>
        <v>0</v>
      </c>
    </row>
    <row r="168" spans="1:6" ht="12.75" customHeight="1" x14ac:dyDescent="0.2">
      <c r="A168" s="149"/>
      <c r="B168" s="69" t="s">
        <v>144</v>
      </c>
      <c r="C168" s="69" t="s">
        <v>23</v>
      </c>
      <c r="D168" s="100"/>
      <c r="E168" s="79">
        <v>80</v>
      </c>
      <c r="F168" s="35">
        <f>D168*E168</f>
        <v>0</v>
      </c>
    </row>
    <row r="169" spans="1:6" ht="12.75" customHeight="1" x14ac:dyDescent="0.2">
      <c r="A169" s="150"/>
      <c r="B169" s="38" t="s">
        <v>146</v>
      </c>
      <c r="C169" s="80"/>
      <c r="D169" s="40"/>
      <c r="E169" s="41"/>
      <c r="F169" s="42">
        <f>SUM(F165:F168)</f>
        <v>0</v>
      </c>
    </row>
    <row r="170" spans="1:6" ht="12.75" customHeight="1" x14ac:dyDescent="0.2">
      <c r="A170" s="145" t="s">
        <v>18</v>
      </c>
      <c r="B170" s="69" t="s">
        <v>143</v>
      </c>
      <c r="C170" s="69" t="s">
        <v>145</v>
      </c>
      <c r="D170" s="101"/>
      <c r="E170" s="82">
        <v>15</v>
      </c>
      <c r="F170" s="35">
        <f>D170*E170</f>
        <v>0</v>
      </c>
    </row>
    <row r="171" spans="1:6" ht="12.75" customHeight="1" x14ac:dyDescent="0.2">
      <c r="A171" s="146"/>
      <c r="B171" s="69" t="s">
        <v>144</v>
      </c>
      <c r="C171" s="69" t="s">
        <v>21</v>
      </c>
      <c r="D171" s="99"/>
      <c r="E171" s="83">
        <v>30</v>
      </c>
      <c r="F171" s="35">
        <f>D171*E171</f>
        <v>0</v>
      </c>
    </row>
    <row r="172" spans="1:6" ht="12.75" customHeight="1" x14ac:dyDescent="0.2">
      <c r="A172" s="146"/>
      <c r="B172" s="69" t="s">
        <v>144</v>
      </c>
      <c r="C172" s="69" t="s">
        <v>22</v>
      </c>
      <c r="D172" s="99"/>
      <c r="E172" s="83">
        <v>50</v>
      </c>
      <c r="F172" s="35">
        <f>D172*E172</f>
        <v>0</v>
      </c>
    </row>
    <row r="173" spans="1:6" ht="12.75" customHeight="1" x14ac:dyDescent="0.2">
      <c r="A173" s="146"/>
      <c r="B173" s="69" t="s">
        <v>144</v>
      </c>
      <c r="C173" s="69" t="s">
        <v>23</v>
      </c>
      <c r="D173" s="100"/>
      <c r="E173" s="84">
        <v>70</v>
      </c>
      <c r="F173" s="35">
        <f>D173*E173</f>
        <v>0</v>
      </c>
    </row>
    <row r="174" spans="1:6" ht="12.75" customHeight="1" x14ac:dyDescent="0.2">
      <c r="A174" s="146"/>
      <c r="B174" s="38" t="s">
        <v>147</v>
      </c>
      <c r="C174" s="80"/>
      <c r="D174" s="40"/>
      <c r="E174" s="41"/>
      <c r="F174" s="42">
        <f>SUM(F170:F173)</f>
        <v>0</v>
      </c>
    </row>
    <row r="175" spans="1:6" ht="12.75" customHeight="1" x14ac:dyDescent="0.2">
      <c r="A175" s="145" t="s">
        <v>20</v>
      </c>
      <c r="B175" s="125" t="s">
        <v>143</v>
      </c>
      <c r="C175" s="125" t="s">
        <v>145</v>
      </c>
      <c r="D175" s="101"/>
      <c r="E175" s="82">
        <v>15</v>
      </c>
      <c r="F175" s="35">
        <f>D175*E175</f>
        <v>0</v>
      </c>
    </row>
    <row r="176" spans="1:6" ht="12.75" customHeight="1" x14ac:dyDescent="0.2">
      <c r="A176" s="146"/>
      <c r="B176" s="125" t="s">
        <v>144</v>
      </c>
      <c r="C176" s="125" t="s">
        <v>21</v>
      </c>
      <c r="D176" s="99"/>
      <c r="E176" s="83">
        <v>25</v>
      </c>
      <c r="F176" s="35">
        <f>D176*E176</f>
        <v>0</v>
      </c>
    </row>
    <row r="177" spans="1:6" ht="12.75" customHeight="1" x14ac:dyDescent="0.2">
      <c r="A177" s="146"/>
      <c r="B177" s="125" t="s">
        <v>144</v>
      </c>
      <c r="C177" s="125" t="s">
        <v>22</v>
      </c>
      <c r="D177" s="99"/>
      <c r="E177" s="83">
        <v>40</v>
      </c>
      <c r="F177" s="35">
        <f>D177*E177</f>
        <v>0</v>
      </c>
    </row>
    <row r="178" spans="1:6" ht="12.75" customHeight="1" x14ac:dyDescent="0.2">
      <c r="A178" s="146"/>
      <c r="B178" s="125" t="s">
        <v>144</v>
      </c>
      <c r="C178" s="125" t="s">
        <v>23</v>
      </c>
      <c r="D178" s="100"/>
      <c r="E178" s="84">
        <v>60</v>
      </c>
      <c r="F178" s="35">
        <f>D178*E178</f>
        <v>0</v>
      </c>
    </row>
    <row r="179" spans="1:6" ht="12.75" customHeight="1" x14ac:dyDescent="0.2">
      <c r="A179" s="147"/>
      <c r="B179" s="38" t="s">
        <v>148</v>
      </c>
      <c r="C179" s="80"/>
      <c r="D179" s="40"/>
      <c r="E179" s="41"/>
      <c r="F179" s="42">
        <f>SUM(F175:F178)</f>
        <v>0</v>
      </c>
    </row>
    <row r="180" spans="1:6" ht="12.75" customHeight="1" x14ac:dyDescent="0.2">
      <c r="A180" s="43" t="s">
        <v>156</v>
      </c>
      <c r="B180" s="29"/>
      <c r="C180" s="143"/>
      <c r="D180" s="31" t="s">
        <v>36</v>
      </c>
      <c r="E180" s="32" t="s">
        <v>86</v>
      </c>
      <c r="F180" s="33" t="s">
        <v>37</v>
      </c>
    </row>
    <row r="181" spans="1:6" ht="12.75" customHeight="1" x14ac:dyDescent="0.2">
      <c r="A181" s="151" t="s">
        <v>160</v>
      </c>
      <c r="B181" s="69" t="s">
        <v>14</v>
      </c>
      <c r="C181" s="69" t="s">
        <v>152</v>
      </c>
      <c r="D181" s="99"/>
      <c r="E181" s="78">
        <v>40</v>
      </c>
      <c r="F181" s="35">
        <f t="shared" ref="F181:F184" si="6">D181*E181</f>
        <v>0</v>
      </c>
    </row>
    <row r="182" spans="1:6" ht="12.75" customHeight="1" x14ac:dyDescent="0.2">
      <c r="A182" s="152"/>
      <c r="B182" s="69" t="s">
        <v>15</v>
      </c>
      <c r="C182" s="69" t="s">
        <v>153</v>
      </c>
      <c r="D182" s="99"/>
      <c r="E182" s="78">
        <v>175</v>
      </c>
      <c r="F182" s="35">
        <f t="shared" si="6"/>
        <v>0</v>
      </c>
    </row>
    <row r="183" spans="1:6" ht="12.75" customHeight="1" x14ac:dyDescent="0.2">
      <c r="A183" s="152"/>
      <c r="B183" s="69" t="s">
        <v>16</v>
      </c>
      <c r="C183" s="69" t="s">
        <v>152</v>
      </c>
      <c r="D183" s="99"/>
      <c r="E183" s="78">
        <v>340</v>
      </c>
      <c r="F183" s="35">
        <f t="shared" si="6"/>
        <v>0</v>
      </c>
    </row>
    <row r="184" spans="1:6" ht="12.75" customHeight="1" x14ac:dyDescent="0.2">
      <c r="A184" s="152"/>
      <c r="B184" s="69" t="s">
        <v>17</v>
      </c>
      <c r="C184" s="69" t="s">
        <v>153</v>
      </c>
      <c r="D184" s="100"/>
      <c r="E184" s="79">
        <v>660</v>
      </c>
      <c r="F184" s="35">
        <f t="shared" si="6"/>
        <v>0</v>
      </c>
    </row>
    <row r="185" spans="1:6" ht="12.75" customHeight="1" x14ac:dyDescent="0.2">
      <c r="A185" s="152"/>
      <c r="B185" s="38" t="s">
        <v>149</v>
      </c>
      <c r="C185" s="80"/>
      <c r="D185" s="40"/>
      <c r="E185" s="41"/>
      <c r="F185" s="42">
        <f>SUM(F181:F184)</f>
        <v>0</v>
      </c>
    </row>
    <row r="186" spans="1:6" ht="12.75" customHeight="1" x14ac:dyDescent="0.2">
      <c r="A186" s="145" t="s">
        <v>18</v>
      </c>
      <c r="B186" s="69" t="s">
        <v>14</v>
      </c>
      <c r="C186" s="69" t="s">
        <v>152</v>
      </c>
      <c r="D186" s="101"/>
      <c r="E186" s="82">
        <v>30</v>
      </c>
      <c r="F186" s="35">
        <f t="shared" ref="F186:F193" si="7">D186*E186</f>
        <v>0</v>
      </c>
    </row>
    <row r="187" spans="1:6" ht="12.75" customHeight="1" x14ac:dyDescent="0.2">
      <c r="A187" s="146"/>
      <c r="B187" s="69" t="s">
        <v>15</v>
      </c>
      <c r="C187" s="69" t="s">
        <v>153</v>
      </c>
      <c r="D187" s="99"/>
      <c r="E187" s="83">
        <v>125</v>
      </c>
      <c r="F187" s="35">
        <f t="shared" si="7"/>
        <v>0</v>
      </c>
    </row>
    <row r="188" spans="1:6" ht="12.75" customHeight="1" x14ac:dyDescent="0.2">
      <c r="A188" s="146"/>
      <c r="B188" s="69" t="s">
        <v>16</v>
      </c>
      <c r="C188" s="69" t="s">
        <v>152</v>
      </c>
      <c r="D188" s="99"/>
      <c r="E188" s="83">
        <v>240</v>
      </c>
      <c r="F188" s="35">
        <f t="shared" si="7"/>
        <v>0</v>
      </c>
    </row>
    <row r="189" spans="1:6" ht="12.75" customHeight="1" x14ac:dyDescent="0.2">
      <c r="A189" s="146"/>
      <c r="B189" s="69" t="s">
        <v>17</v>
      </c>
      <c r="C189" s="69" t="s">
        <v>153</v>
      </c>
      <c r="D189" s="100"/>
      <c r="E189" s="84">
        <v>460</v>
      </c>
      <c r="F189" s="35">
        <f t="shared" si="7"/>
        <v>0</v>
      </c>
    </row>
    <row r="190" spans="1:6" ht="12.75" customHeight="1" x14ac:dyDescent="0.2">
      <c r="A190" s="146"/>
      <c r="B190" s="69" t="s">
        <v>14</v>
      </c>
      <c r="C190" s="69" t="s">
        <v>154</v>
      </c>
      <c r="D190" s="99"/>
      <c r="E190" s="126">
        <v>40</v>
      </c>
      <c r="F190" s="35">
        <f t="shared" si="7"/>
        <v>0</v>
      </c>
    </row>
    <row r="191" spans="1:6" ht="12.75" customHeight="1" x14ac:dyDescent="0.2">
      <c r="A191" s="146"/>
      <c r="B191" s="69" t="s">
        <v>15</v>
      </c>
      <c r="C191" s="69" t="s">
        <v>154</v>
      </c>
      <c r="D191" s="99"/>
      <c r="E191" s="126">
        <v>175</v>
      </c>
      <c r="F191" s="35">
        <f t="shared" si="7"/>
        <v>0</v>
      </c>
    </row>
    <row r="192" spans="1:6" ht="12.75" customHeight="1" x14ac:dyDescent="0.2">
      <c r="A192" s="146"/>
      <c r="B192" s="69" t="s">
        <v>16</v>
      </c>
      <c r="C192" s="69" t="s">
        <v>155</v>
      </c>
      <c r="D192" s="99"/>
      <c r="E192" s="126">
        <v>330</v>
      </c>
      <c r="F192" s="35">
        <f t="shared" si="7"/>
        <v>0</v>
      </c>
    </row>
    <row r="193" spans="1:6" ht="12.75" customHeight="1" x14ac:dyDescent="0.2">
      <c r="A193" s="146"/>
      <c r="B193" s="69" t="s">
        <v>17</v>
      </c>
      <c r="C193" s="69" t="s">
        <v>155</v>
      </c>
      <c r="D193" s="99"/>
      <c r="E193" s="126">
        <v>620</v>
      </c>
      <c r="F193" s="35">
        <f t="shared" si="7"/>
        <v>0</v>
      </c>
    </row>
    <row r="194" spans="1:6" ht="12.75" customHeight="1" x14ac:dyDescent="0.2">
      <c r="A194" s="147"/>
      <c r="B194" s="38" t="s">
        <v>150</v>
      </c>
      <c r="C194" s="80"/>
      <c r="D194" s="40"/>
      <c r="E194" s="41"/>
      <c r="F194" s="42">
        <f>SUM(F186:F193)</f>
        <v>0</v>
      </c>
    </row>
    <row r="195" spans="1:6" ht="12.75" customHeight="1" x14ac:dyDescent="0.2">
      <c r="A195" s="145" t="s">
        <v>20</v>
      </c>
      <c r="B195" s="69" t="s">
        <v>14</v>
      </c>
      <c r="C195" s="69" t="s">
        <v>152</v>
      </c>
      <c r="D195" s="101"/>
      <c r="E195" s="82">
        <v>20</v>
      </c>
      <c r="F195" s="35">
        <f t="shared" ref="F195:F202" si="8">D195*E195</f>
        <v>0</v>
      </c>
    </row>
    <row r="196" spans="1:6" ht="12.75" customHeight="1" x14ac:dyDescent="0.2">
      <c r="A196" s="146"/>
      <c r="B196" s="69" t="s">
        <v>15</v>
      </c>
      <c r="C196" s="69" t="s">
        <v>153</v>
      </c>
      <c r="D196" s="99"/>
      <c r="E196" s="83">
        <v>95</v>
      </c>
      <c r="F196" s="35">
        <f t="shared" si="8"/>
        <v>0</v>
      </c>
    </row>
    <row r="197" spans="1:6" ht="12.75" customHeight="1" x14ac:dyDescent="0.2">
      <c r="A197" s="146"/>
      <c r="B197" s="69" t="s">
        <v>16</v>
      </c>
      <c r="C197" s="69" t="s">
        <v>152</v>
      </c>
      <c r="D197" s="99"/>
      <c r="E197" s="83">
        <v>180</v>
      </c>
      <c r="F197" s="35">
        <f t="shared" si="8"/>
        <v>0</v>
      </c>
    </row>
    <row r="198" spans="1:6" ht="12.75" customHeight="1" x14ac:dyDescent="0.2">
      <c r="A198" s="146"/>
      <c r="B198" s="69" t="s">
        <v>17</v>
      </c>
      <c r="C198" s="69" t="s">
        <v>153</v>
      </c>
      <c r="D198" s="100"/>
      <c r="E198" s="84">
        <v>340</v>
      </c>
      <c r="F198" s="35">
        <f t="shared" si="8"/>
        <v>0</v>
      </c>
    </row>
    <row r="199" spans="1:6" ht="12.75" customHeight="1" x14ac:dyDescent="0.2">
      <c r="A199" s="146"/>
      <c r="B199" s="69" t="s">
        <v>14</v>
      </c>
      <c r="C199" s="69" t="s">
        <v>154</v>
      </c>
      <c r="D199" s="99"/>
      <c r="E199" s="126">
        <v>30</v>
      </c>
      <c r="F199" s="35">
        <f t="shared" si="8"/>
        <v>0</v>
      </c>
    </row>
    <row r="200" spans="1:6" ht="12.75" customHeight="1" x14ac:dyDescent="0.2">
      <c r="A200" s="146"/>
      <c r="B200" s="69" t="s">
        <v>15</v>
      </c>
      <c r="C200" s="69" t="s">
        <v>154</v>
      </c>
      <c r="D200" s="99"/>
      <c r="E200" s="126">
        <v>140</v>
      </c>
      <c r="F200" s="35">
        <f t="shared" si="8"/>
        <v>0</v>
      </c>
    </row>
    <row r="201" spans="1:6" ht="12.75" customHeight="1" x14ac:dyDescent="0.2">
      <c r="A201" s="146"/>
      <c r="B201" s="69" t="s">
        <v>16</v>
      </c>
      <c r="C201" s="69" t="s">
        <v>155</v>
      </c>
      <c r="D201" s="99"/>
      <c r="E201" s="126">
        <v>260</v>
      </c>
      <c r="F201" s="35">
        <f t="shared" si="8"/>
        <v>0</v>
      </c>
    </row>
    <row r="202" spans="1:6" ht="12.75" customHeight="1" x14ac:dyDescent="0.2">
      <c r="A202" s="146"/>
      <c r="B202" s="69" t="s">
        <v>17</v>
      </c>
      <c r="C202" s="69" t="s">
        <v>155</v>
      </c>
      <c r="D202" s="99"/>
      <c r="E202" s="126">
        <v>480</v>
      </c>
      <c r="F202" s="35">
        <f t="shared" si="8"/>
        <v>0</v>
      </c>
    </row>
    <row r="203" spans="1:6" ht="12.75" customHeight="1" x14ac:dyDescent="0.2">
      <c r="A203" s="147"/>
      <c r="B203" s="38" t="s">
        <v>151</v>
      </c>
      <c r="C203" s="80"/>
      <c r="D203" s="40"/>
      <c r="E203" s="41"/>
      <c r="F203" s="42">
        <f>SUM(F195:F202)</f>
        <v>0</v>
      </c>
    </row>
    <row r="204" spans="1:6" ht="12.75" customHeight="1" x14ac:dyDescent="0.2">
      <c r="A204" s="43" t="s">
        <v>180</v>
      </c>
      <c r="B204" s="29"/>
      <c r="C204" s="143"/>
      <c r="D204" s="31" t="s">
        <v>36</v>
      </c>
      <c r="E204" s="32" t="s">
        <v>86</v>
      </c>
      <c r="F204" s="33" t="s">
        <v>37</v>
      </c>
    </row>
    <row r="205" spans="1:6" ht="12.75" customHeight="1" x14ac:dyDescent="0.2">
      <c r="A205" s="138"/>
      <c r="B205" s="130" t="s">
        <v>181</v>
      </c>
      <c r="C205" s="133"/>
      <c r="D205" s="101"/>
      <c r="E205" s="135">
        <v>55</v>
      </c>
      <c r="F205" s="136">
        <f>D205*E205</f>
        <v>0</v>
      </c>
    </row>
    <row r="206" spans="1:6" ht="12.75" customHeight="1" x14ac:dyDescent="0.2">
      <c r="A206" s="139"/>
      <c r="B206" s="130" t="s">
        <v>182</v>
      </c>
      <c r="C206" s="133"/>
      <c r="D206" s="101"/>
      <c r="E206" s="135">
        <v>0</v>
      </c>
      <c r="F206" s="136">
        <f>D206*E206</f>
        <v>0</v>
      </c>
    </row>
    <row r="207" spans="1:6" ht="12.75" customHeight="1" x14ac:dyDescent="0.2">
      <c r="A207" s="140"/>
      <c r="B207" s="38" t="s">
        <v>183</v>
      </c>
      <c r="C207" s="80"/>
      <c r="D207" s="40"/>
      <c r="E207" s="41"/>
      <c r="F207" s="42">
        <f>SUM(F205:F206)</f>
        <v>0</v>
      </c>
    </row>
    <row r="208" spans="1:6" ht="12.75" customHeight="1" x14ac:dyDescent="0.2">
      <c r="A208" s="58" t="s">
        <v>80</v>
      </c>
      <c r="B208" s="59"/>
      <c r="C208" s="59"/>
      <c r="D208" s="60"/>
      <c r="E208" s="61"/>
      <c r="F208" s="56">
        <f>F169+F174+F179+F185+F194+F203+F207</f>
        <v>0</v>
      </c>
    </row>
    <row r="209" spans="1:6" ht="12.75" customHeight="1" x14ac:dyDescent="0.2">
      <c r="A209" s="132"/>
      <c r="B209" s="75"/>
      <c r="C209" s="64"/>
      <c r="D209" s="72"/>
      <c r="E209" s="73"/>
      <c r="F209" s="74"/>
    </row>
    <row r="210" spans="1:6" ht="12.75" customHeight="1" x14ac:dyDescent="0.2">
      <c r="A210" s="93" t="s">
        <v>25</v>
      </c>
      <c r="B210" s="88" t="s">
        <v>6</v>
      </c>
      <c r="C210" s="94"/>
      <c r="D210" s="95" t="s">
        <v>36</v>
      </c>
      <c r="E210" s="96" t="s">
        <v>86</v>
      </c>
      <c r="F210" s="96" t="s">
        <v>37</v>
      </c>
    </row>
    <row r="211" spans="1:6" ht="12.75" customHeight="1" x14ac:dyDescent="0.2">
      <c r="A211" s="77"/>
      <c r="B211" s="34" t="s">
        <v>7</v>
      </c>
      <c r="C211" s="104"/>
      <c r="D211" s="99"/>
      <c r="E211" s="35">
        <v>30</v>
      </c>
      <c r="F211" s="35">
        <f t="shared" ref="F211" si="9">D211*E211</f>
        <v>0</v>
      </c>
    </row>
    <row r="212" spans="1:6" ht="12.75" customHeight="1" x14ac:dyDescent="0.2">
      <c r="A212" s="141"/>
      <c r="B212" s="34" t="s">
        <v>8</v>
      </c>
      <c r="C212" s="34"/>
      <c r="D212" s="99"/>
      <c r="E212" s="35">
        <v>55</v>
      </c>
      <c r="F212" s="57">
        <f>D212*E212</f>
        <v>0</v>
      </c>
    </row>
    <row r="213" spans="1:6" x14ac:dyDescent="0.2">
      <c r="A213" s="52" t="s">
        <v>79</v>
      </c>
      <c r="B213" s="53"/>
      <c r="C213" s="53"/>
      <c r="D213" s="54"/>
      <c r="E213" s="55"/>
      <c r="F213" s="56">
        <f>SUM(F211:F212)</f>
        <v>0</v>
      </c>
    </row>
    <row r="214" spans="1:6" ht="12.75" customHeight="1" x14ac:dyDescent="0.2">
      <c r="A214" s="77"/>
      <c r="B214" s="75"/>
      <c r="C214" s="75"/>
      <c r="D214" s="72"/>
      <c r="E214" s="73"/>
      <c r="F214" s="74"/>
    </row>
    <row r="215" spans="1:6" x14ac:dyDescent="0.2">
      <c r="A215" s="93" t="s">
        <v>56</v>
      </c>
      <c r="B215" s="88" t="s">
        <v>57</v>
      </c>
      <c r="C215" s="94"/>
      <c r="D215" s="95" t="s">
        <v>36</v>
      </c>
      <c r="E215" s="96" t="s">
        <v>86</v>
      </c>
      <c r="F215" s="96" t="s">
        <v>37</v>
      </c>
    </row>
    <row r="216" spans="1:6" x14ac:dyDescent="0.2">
      <c r="B216" s="48" t="s">
        <v>184</v>
      </c>
      <c r="C216" s="48"/>
      <c r="D216" s="99"/>
      <c r="E216" s="49">
        <v>0</v>
      </c>
      <c r="F216" s="35">
        <f>D216*E216</f>
        <v>0</v>
      </c>
    </row>
    <row r="217" spans="1:6" s="97" customFormat="1" ht="15" x14ac:dyDescent="0.2">
      <c r="A217" s="52" t="s">
        <v>79</v>
      </c>
      <c r="B217" s="53"/>
      <c r="C217" s="53"/>
      <c r="D217" s="54"/>
      <c r="E217" s="55"/>
      <c r="F217" s="56">
        <f>F216</f>
        <v>0</v>
      </c>
    </row>
    <row r="218" spans="1:6" x14ac:dyDescent="0.2">
      <c r="A218" s="85"/>
      <c r="D218" s="12"/>
    </row>
    <row r="219" spans="1:6" ht="15.75" x14ac:dyDescent="0.25">
      <c r="A219" s="3" t="s">
        <v>87</v>
      </c>
      <c r="B219" s="4"/>
      <c r="C219" s="4"/>
      <c r="D219" s="5"/>
      <c r="E219" s="6"/>
      <c r="F219" s="7">
        <f>F217+F213+F208+F161+F157+F148+F138+F120+F111+F100+F84+F77+F69+F62+F55+F113+F124</f>
        <v>0</v>
      </c>
    </row>
    <row r="222" spans="1:6" ht="15" x14ac:dyDescent="0.2">
      <c r="A222" s="97"/>
    </row>
  </sheetData>
  <mergeCells count="46">
    <mergeCell ref="A175:A179"/>
    <mergeCell ref="A181:A185"/>
    <mergeCell ref="A186:A194"/>
    <mergeCell ref="A195:A203"/>
    <mergeCell ref="A65:A68"/>
    <mergeCell ref="A72:A76"/>
    <mergeCell ref="A127:A131"/>
    <mergeCell ref="A132:A136"/>
    <mergeCell ref="A165:A169"/>
    <mergeCell ref="A170:A174"/>
    <mergeCell ref="A58:A61"/>
    <mergeCell ref="C27:D27"/>
    <mergeCell ref="B28:D28"/>
    <mergeCell ref="C32:D32"/>
    <mergeCell ref="C33:D33"/>
    <mergeCell ref="C34:D34"/>
    <mergeCell ref="C35:D35"/>
    <mergeCell ref="C36:D36"/>
    <mergeCell ref="B37:D37"/>
    <mergeCell ref="A39:F39"/>
    <mergeCell ref="A44:A48"/>
    <mergeCell ref="A50:A54"/>
    <mergeCell ref="B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14:D14"/>
    <mergeCell ref="B1:E1"/>
    <mergeCell ref="B2:E2"/>
    <mergeCell ref="B4:E4"/>
    <mergeCell ref="B5:E5"/>
    <mergeCell ref="C6:E6"/>
    <mergeCell ref="C8:D8"/>
    <mergeCell ref="C9:D9"/>
    <mergeCell ref="C10:D10"/>
    <mergeCell ref="C11:D11"/>
    <mergeCell ref="C12:D12"/>
    <mergeCell ref="C13:D13"/>
  </mergeCells>
  <printOptions horizontalCentered="1" verticalCentered="1"/>
  <pageMargins left="0.7" right="0.7" top="0.25" bottom="0.5" header="0.3" footer="0.1"/>
  <pageSetup fitToHeight="0" orientation="portrait" r:id="rId1"/>
  <headerFooter>
    <oddFooter>&amp;C&amp;A Page &amp;P</oddFooter>
  </headerFooter>
  <rowBreaks count="4" manualBreakCount="4">
    <brk id="38" max="16383" man="1"/>
    <brk id="85" max="5" man="1"/>
    <brk id="149" max="5" man="1"/>
    <brk id="203" max="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22"/>
  <sheetViews>
    <sheetView view="pageBreakPreview" zoomScale="110" zoomScaleNormal="125" zoomScaleSheetLayoutView="110" zoomScalePageLayoutView="150" workbookViewId="0">
      <selection activeCell="F102" sqref="F102"/>
    </sheetView>
  </sheetViews>
  <sheetFormatPr defaultColWidth="8.85546875" defaultRowHeight="12.75" x14ac:dyDescent="0.2"/>
  <cols>
    <col min="1" max="1" width="8.140625" style="12" customWidth="1"/>
    <col min="2" max="2" width="15.28515625" style="12" customWidth="1"/>
    <col min="3" max="3" width="14" style="12" bestFit="1" customWidth="1"/>
    <col min="4" max="4" width="11.42578125" style="21" customWidth="1"/>
    <col min="5" max="5" width="13.28515625" style="12" customWidth="1"/>
    <col min="6" max="6" width="14.28515625" style="12" customWidth="1"/>
    <col min="7" max="7" width="30" style="12" bestFit="1" customWidth="1"/>
    <col min="8" max="8" width="8.85546875" style="12"/>
    <col min="9" max="9" width="8.140625" style="12" bestFit="1" customWidth="1"/>
    <col min="10" max="16384" width="8.85546875" style="12"/>
  </cols>
  <sheetData>
    <row r="1" spans="1:5" s="2" customFormat="1" ht="18" x14ac:dyDescent="0.25">
      <c r="B1" s="153" t="s">
        <v>72</v>
      </c>
      <c r="C1" s="153"/>
      <c r="D1" s="153"/>
      <c r="E1" s="153"/>
    </row>
    <row r="2" spans="1:5" s="2" customFormat="1" ht="18" x14ac:dyDescent="0.25">
      <c r="B2" s="153" t="s">
        <v>73</v>
      </c>
      <c r="C2" s="153"/>
      <c r="D2" s="153"/>
      <c r="E2" s="153"/>
    </row>
    <row r="3" spans="1:5" s="8" customFormat="1" x14ac:dyDescent="0.25">
      <c r="E3" s="9"/>
    </row>
    <row r="4" spans="1:5" s="8" customFormat="1" x14ac:dyDescent="0.25">
      <c r="B4" s="154" t="s">
        <v>109</v>
      </c>
      <c r="C4" s="155"/>
      <c r="D4" s="155"/>
      <c r="E4" s="156"/>
    </row>
    <row r="5" spans="1:5" s="10" customFormat="1" x14ac:dyDescent="0.2">
      <c r="B5" s="157" t="s">
        <v>172</v>
      </c>
      <c r="C5" s="158"/>
      <c r="D5" s="158"/>
      <c r="E5" s="159"/>
    </row>
    <row r="6" spans="1:5" x14ac:dyDescent="0.2">
      <c r="A6" s="11"/>
      <c r="B6" s="106" t="s">
        <v>94</v>
      </c>
      <c r="C6" s="160" t="s">
        <v>130</v>
      </c>
      <c r="D6" s="160"/>
      <c r="E6" s="160"/>
    </row>
    <row r="7" spans="1:5" s="8" customFormat="1" x14ac:dyDescent="0.25">
      <c r="E7" s="9"/>
    </row>
    <row r="8" spans="1:5" x14ac:dyDescent="0.2">
      <c r="B8" s="13" t="s">
        <v>74</v>
      </c>
      <c r="C8" s="161" t="s">
        <v>75</v>
      </c>
      <c r="D8" s="162"/>
      <c r="E8" s="14" t="s">
        <v>76</v>
      </c>
    </row>
    <row r="9" spans="1:5" x14ac:dyDescent="0.2">
      <c r="B9" s="15" t="s">
        <v>28</v>
      </c>
      <c r="C9" s="163" t="s">
        <v>42</v>
      </c>
      <c r="D9" s="164"/>
      <c r="E9" s="16">
        <f>F62</f>
        <v>0</v>
      </c>
    </row>
    <row r="10" spans="1:5" x14ac:dyDescent="0.2">
      <c r="B10" s="15" t="s">
        <v>45</v>
      </c>
      <c r="C10" s="163" t="s">
        <v>46</v>
      </c>
      <c r="D10" s="164"/>
      <c r="E10" s="16">
        <f>F148</f>
        <v>0</v>
      </c>
    </row>
    <row r="11" spans="1:5" x14ac:dyDescent="0.2">
      <c r="B11" s="15" t="s">
        <v>47</v>
      </c>
      <c r="C11" s="163" t="s">
        <v>48</v>
      </c>
      <c r="D11" s="164"/>
      <c r="E11" s="16">
        <f>F157</f>
        <v>0</v>
      </c>
    </row>
    <row r="12" spans="1:5" x14ac:dyDescent="0.2">
      <c r="B12" s="15" t="s">
        <v>49</v>
      </c>
      <c r="C12" s="163" t="s">
        <v>51</v>
      </c>
      <c r="D12" s="164"/>
      <c r="E12" s="16">
        <f>F160</f>
        <v>0</v>
      </c>
    </row>
    <row r="13" spans="1:5" x14ac:dyDescent="0.2">
      <c r="B13" s="15" t="s">
        <v>163</v>
      </c>
      <c r="C13" s="163" t="s">
        <v>168</v>
      </c>
      <c r="D13" s="164"/>
      <c r="E13" s="16">
        <f>F111</f>
        <v>0</v>
      </c>
    </row>
    <row r="14" spans="1:5" x14ac:dyDescent="0.2">
      <c r="B14" s="15" t="s">
        <v>24</v>
      </c>
      <c r="C14" s="163" t="s">
        <v>52</v>
      </c>
      <c r="D14" s="164"/>
      <c r="E14" s="16">
        <f>F84</f>
        <v>0</v>
      </c>
    </row>
    <row r="15" spans="1:5" x14ac:dyDescent="0.2">
      <c r="B15" s="15" t="s">
        <v>29</v>
      </c>
      <c r="C15" s="163" t="s">
        <v>53</v>
      </c>
      <c r="D15" s="164"/>
      <c r="E15" s="16">
        <f>F55</f>
        <v>0</v>
      </c>
    </row>
    <row r="16" spans="1:5" x14ac:dyDescent="0.2">
      <c r="B16" s="15" t="s">
        <v>54</v>
      </c>
      <c r="C16" s="163" t="s">
        <v>55</v>
      </c>
      <c r="D16" s="164"/>
      <c r="E16" s="17">
        <f>F77</f>
        <v>0</v>
      </c>
    </row>
    <row r="17" spans="2:5" x14ac:dyDescent="0.2">
      <c r="B17" s="15" t="s">
        <v>56</v>
      </c>
      <c r="C17" s="163" t="s">
        <v>57</v>
      </c>
      <c r="D17" s="164"/>
      <c r="E17" s="16">
        <f>F217</f>
        <v>0</v>
      </c>
    </row>
    <row r="18" spans="2:5" x14ac:dyDescent="0.2">
      <c r="B18" s="15" t="s">
        <v>25</v>
      </c>
      <c r="C18" s="163" t="s">
        <v>58</v>
      </c>
      <c r="D18" s="164"/>
      <c r="E18" s="16">
        <f>F213</f>
        <v>0</v>
      </c>
    </row>
    <row r="19" spans="2:5" x14ac:dyDescent="0.2">
      <c r="B19" s="15" t="s">
        <v>59</v>
      </c>
      <c r="C19" s="163" t="s">
        <v>60</v>
      </c>
      <c r="D19" s="164"/>
      <c r="E19" s="16">
        <f>F69</f>
        <v>0</v>
      </c>
    </row>
    <row r="20" spans="2:5" x14ac:dyDescent="0.2">
      <c r="B20" s="15" t="s">
        <v>31</v>
      </c>
      <c r="C20" s="163" t="s">
        <v>61</v>
      </c>
      <c r="D20" s="164"/>
      <c r="E20" s="16">
        <f>F100</f>
        <v>0</v>
      </c>
    </row>
    <row r="21" spans="2:5" x14ac:dyDescent="0.2">
      <c r="B21" s="15" t="s">
        <v>62</v>
      </c>
      <c r="C21" s="163" t="s">
        <v>65</v>
      </c>
      <c r="D21" s="164"/>
      <c r="E21" s="16">
        <f>F120</f>
        <v>0</v>
      </c>
    </row>
    <row r="22" spans="2:5" x14ac:dyDescent="0.2">
      <c r="B22" s="15" t="s">
        <v>27</v>
      </c>
      <c r="C22" s="163" t="s">
        <v>110</v>
      </c>
      <c r="D22" s="164"/>
      <c r="E22" s="16">
        <f>F208</f>
        <v>0</v>
      </c>
    </row>
    <row r="23" spans="2:5" x14ac:dyDescent="0.2">
      <c r="B23" s="15" t="s">
        <v>30</v>
      </c>
      <c r="C23" s="163" t="s">
        <v>63</v>
      </c>
      <c r="D23" s="164"/>
      <c r="E23" s="16">
        <f>F138</f>
        <v>0</v>
      </c>
    </row>
    <row r="24" spans="2:5" x14ac:dyDescent="0.2">
      <c r="B24" s="15" t="s">
        <v>190</v>
      </c>
      <c r="C24" s="163" t="s">
        <v>105</v>
      </c>
      <c r="D24" s="164"/>
      <c r="E24" s="16">
        <f>F124</f>
        <v>0</v>
      </c>
    </row>
    <row r="25" spans="2:5" x14ac:dyDescent="0.2">
      <c r="B25" s="15" t="s">
        <v>33</v>
      </c>
      <c r="C25" s="163" t="s">
        <v>64</v>
      </c>
      <c r="D25" s="164"/>
      <c r="E25" s="16">
        <f>F113</f>
        <v>0</v>
      </c>
    </row>
    <row r="26" spans="2:5" x14ac:dyDescent="0.2">
      <c r="B26" s="165" t="s">
        <v>119</v>
      </c>
      <c r="C26" s="166"/>
      <c r="D26" s="167"/>
      <c r="E26" s="105">
        <f>SUM(E9:E25)</f>
        <v>0</v>
      </c>
    </row>
    <row r="27" spans="2:5" x14ac:dyDescent="0.2">
      <c r="B27" s="15" t="s">
        <v>71</v>
      </c>
      <c r="C27" s="163" t="s">
        <v>121</v>
      </c>
      <c r="D27" s="164"/>
      <c r="E27" s="22">
        <f>IF($E$38=$E$29,0,IF($E$38&gt;$E$29,$E$38-$E$29,0))</f>
        <v>0</v>
      </c>
    </row>
    <row r="28" spans="2:5" x14ac:dyDescent="0.2">
      <c r="B28" s="165" t="s">
        <v>122</v>
      </c>
      <c r="C28" s="166"/>
      <c r="D28" s="167"/>
      <c r="E28" s="18">
        <f>E26+E27</f>
        <v>0</v>
      </c>
    </row>
    <row r="29" spans="2:5" s="1" customFormat="1" ht="15" hidden="1" customHeight="1" x14ac:dyDescent="0.25">
      <c r="E29" s="102">
        <f>SUM(E9:E25)</f>
        <v>0</v>
      </c>
    </row>
    <row r="30" spans="2:5" x14ac:dyDescent="0.2">
      <c r="B30" s="19"/>
      <c r="C30" s="19"/>
      <c r="D30" s="19"/>
      <c r="E30" s="20"/>
    </row>
    <row r="31" spans="2:5" x14ac:dyDescent="0.2">
      <c r="D31" s="12"/>
      <c r="E31" s="21"/>
    </row>
    <row r="32" spans="2:5" x14ac:dyDescent="0.2">
      <c r="B32" s="13" t="s">
        <v>74</v>
      </c>
      <c r="C32" s="161" t="s">
        <v>77</v>
      </c>
      <c r="D32" s="162"/>
      <c r="E32" s="14" t="s">
        <v>76</v>
      </c>
    </row>
    <row r="33" spans="1:6" x14ac:dyDescent="0.2">
      <c r="B33" s="15" t="s">
        <v>35</v>
      </c>
      <c r="C33" s="163" t="s">
        <v>66</v>
      </c>
      <c r="D33" s="164"/>
      <c r="E33" s="98">
        <v>0</v>
      </c>
    </row>
    <row r="34" spans="1:6" x14ac:dyDescent="0.2">
      <c r="B34" s="15" t="s">
        <v>67</v>
      </c>
      <c r="C34" s="163" t="s">
        <v>69</v>
      </c>
      <c r="D34" s="164"/>
      <c r="E34" s="98">
        <v>0</v>
      </c>
    </row>
    <row r="35" spans="1:6" x14ac:dyDescent="0.2">
      <c r="B35" s="15" t="s">
        <v>68</v>
      </c>
      <c r="C35" s="163" t="s">
        <v>70</v>
      </c>
      <c r="D35" s="164"/>
      <c r="E35" s="98">
        <v>0</v>
      </c>
    </row>
    <row r="36" spans="1:6" x14ac:dyDescent="0.2">
      <c r="B36" s="15" t="s">
        <v>71</v>
      </c>
      <c r="C36" s="163" t="s">
        <v>120</v>
      </c>
      <c r="D36" s="164"/>
      <c r="E36" s="22">
        <f>IF($E$29=$E$38,0,IF($E$29&gt;$E$38,$E$29-$E$38,0))</f>
        <v>0</v>
      </c>
    </row>
    <row r="37" spans="1:6" x14ac:dyDescent="0.2">
      <c r="B37" s="165" t="s">
        <v>123</v>
      </c>
      <c r="C37" s="166"/>
      <c r="D37" s="167"/>
      <c r="E37" s="18">
        <f>SUM(E33:E35)+E36</f>
        <v>0</v>
      </c>
    </row>
    <row r="38" spans="1:6" ht="12" hidden="1" customHeight="1" x14ac:dyDescent="0.2">
      <c r="E38" s="27">
        <f>SUM(E33:E35)</f>
        <v>0</v>
      </c>
    </row>
    <row r="39" spans="1:6" s="86" customFormat="1" ht="18" x14ac:dyDescent="0.25">
      <c r="A39" s="153" t="s">
        <v>93</v>
      </c>
      <c r="B39" s="153"/>
      <c r="C39" s="153"/>
      <c r="D39" s="153"/>
      <c r="E39" s="153"/>
      <c r="F39" s="153"/>
    </row>
    <row r="40" spans="1:6" x14ac:dyDescent="0.2">
      <c r="A40" s="23"/>
      <c r="C40" s="23" t="s">
        <v>108</v>
      </c>
      <c r="D40" s="24" t="str">
        <f>B5</f>
        <v>Saturday</v>
      </c>
      <c r="E40" s="23"/>
      <c r="F40" s="23"/>
    </row>
    <row r="41" spans="1:6" ht="12.75" customHeight="1" x14ac:dyDescent="0.2">
      <c r="D41" s="25"/>
      <c r="E41" s="26"/>
      <c r="F41" s="27"/>
    </row>
    <row r="42" spans="1:6" ht="12.75" customHeight="1" x14ac:dyDescent="0.2">
      <c r="A42" s="87" t="s">
        <v>29</v>
      </c>
      <c r="B42" s="88" t="s">
        <v>98</v>
      </c>
      <c r="C42" s="89"/>
      <c r="D42" s="90"/>
      <c r="E42" s="91"/>
      <c r="F42" s="92"/>
    </row>
    <row r="43" spans="1:6" ht="12.75" customHeight="1" x14ac:dyDescent="0.2">
      <c r="A43" s="30" t="s">
        <v>13</v>
      </c>
      <c r="B43" s="28"/>
      <c r="C43" s="29"/>
      <c r="D43" s="31" t="s">
        <v>36</v>
      </c>
      <c r="E43" s="32" t="s">
        <v>86</v>
      </c>
      <c r="F43" s="33" t="s">
        <v>37</v>
      </c>
    </row>
    <row r="44" spans="1:6" ht="12.75" customHeight="1" x14ac:dyDescent="0.2">
      <c r="A44" s="168" t="s">
        <v>89</v>
      </c>
      <c r="B44" s="34" t="s">
        <v>9</v>
      </c>
      <c r="C44" s="34"/>
      <c r="D44" s="99"/>
      <c r="E44" s="35">
        <v>25</v>
      </c>
      <c r="F44" s="35">
        <f>D44*E44</f>
        <v>0</v>
      </c>
    </row>
    <row r="45" spans="1:6" ht="12.75" customHeight="1" x14ac:dyDescent="0.2">
      <c r="A45" s="168"/>
      <c r="B45" s="34" t="s">
        <v>10</v>
      </c>
      <c r="C45" s="34"/>
      <c r="D45" s="99"/>
      <c r="E45" s="36">
        <v>75</v>
      </c>
      <c r="F45" s="35">
        <f>D45*E45</f>
        <v>0</v>
      </c>
    </row>
    <row r="46" spans="1:6" ht="12.75" customHeight="1" x14ac:dyDescent="0.2">
      <c r="A46" s="168"/>
      <c r="B46" s="34" t="s">
        <v>11</v>
      </c>
      <c r="C46" s="34"/>
      <c r="D46" s="99"/>
      <c r="E46" s="36">
        <v>150</v>
      </c>
      <c r="F46" s="35">
        <f>D46*E46</f>
        <v>0</v>
      </c>
    </row>
    <row r="47" spans="1:6" ht="12.75" customHeight="1" x14ac:dyDescent="0.2">
      <c r="A47" s="168"/>
      <c r="B47" s="34" t="s">
        <v>12</v>
      </c>
      <c r="C47" s="34"/>
      <c r="D47" s="100"/>
      <c r="E47" s="37">
        <v>300</v>
      </c>
      <c r="F47" s="35">
        <f>D47*E47</f>
        <v>0</v>
      </c>
    </row>
    <row r="48" spans="1:6" ht="12.75" customHeight="1" x14ac:dyDescent="0.2">
      <c r="A48" s="173"/>
      <c r="B48" s="38" t="s">
        <v>91</v>
      </c>
      <c r="C48" s="39"/>
      <c r="D48" s="40"/>
      <c r="E48" s="41"/>
      <c r="F48" s="42">
        <f>SUM(F44:F47)</f>
        <v>0</v>
      </c>
    </row>
    <row r="49" spans="1:6" ht="12.75" customHeight="1" x14ac:dyDescent="0.2">
      <c r="A49" s="43" t="s">
        <v>19</v>
      </c>
      <c r="B49" s="44"/>
      <c r="C49" s="45"/>
      <c r="D49" s="46" t="s">
        <v>36</v>
      </c>
      <c r="E49" s="47" t="s">
        <v>86</v>
      </c>
      <c r="F49" s="33" t="s">
        <v>37</v>
      </c>
    </row>
    <row r="50" spans="1:6" ht="12.75" customHeight="1" x14ac:dyDescent="0.2">
      <c r="A50" s="168" t="s">
        <v>89</v>
      </c>
      <c r="B50" s="34" t="s">
        <v>9</v>
      </c>
      <c r="C50" s="48"/>
      <c r="D50" s="99"/>
      <c r="E50" s="49">
        <v>35</v>
      </c>
      <c r="F50" s="35">
        <f>D50*E50</f>
        <v>0</v>
      </c>
    </row>
    <row r="51" spans="1:6" ht="12.75" customHeight="1" x14ac:dyDescent="0.2">
      <c r="A51" s="168"/>
      <c r="B51" s="34" t="s">
        <v>10</v>
      </c>
      <c r="C51" s="48"/>
      <c r="D51" s="99"/>
      <c r="E51" s="49">
        <v>105</v>
      </c>
      <c r="F51" s="35">
        <f>D51*E51</f>
        <v>0</v>
      </c>
    </row>
    <row r="52" spans="1:6" ht="12.75" customHeight="1" x14ac:dyDescent="0.2">
      <c r="A52" s="168"/>
      <c r="B52" s="34" t="s">
        <v>11</v>
      </c>
      <c r="C52" s="48"/>
      <c r="D52" s="99"/>
      <c r="E52" s="49">
        <f>35*6</f>
        <v>210</v>
      </c>
      <c r="F52" s="35">
        <f>D52*E52</f>
        <v>0</v>
      </c>
    </row>
    <row r="53" spans="1:6" ht="12.75" customHeight="1" x14ac:dyDescent="0.2">
      <c r="A53" s="168"/>
      <c r="B53" s="34" t="s">
        <v>12</v>
      </c>
      <c r="C53" s="48"/>
      <c r="D53" s="100"/>
      <c r="E53" s="50">
        <f>35*12</f>
        <v>420</v>
      </c>
      <c r="F53" s="35">
        <f>D53*E53</f>
        <v>0</v>
      </c>
    </row>
    <row r="54" spans="1:6" ht="12.75" customHeight="1" x14ac:dyDescent="0.2">
      <c r="A54" s="173"/>
      <c r="B54" s="38" t="s">
        <v>91</v>
      </c>
      <c r="C54" s="39"/>
      <c r="D54" s="40"/>
      <c r="E54" s="41"/>
      <c r="F54" s="51">
        <f>SUM(F50:F53)</f>
        <v>0</v>
      </c>
    </row>
    <row r="55" spans="1:6" ht="12.75" customHeight="1" x14ac:dyDescent="0.2">
      <c r="A55" s="52" t="s">
        <v>39</v>
      </c>
      <c r="B55" s="53"/>
      <c r="C55" s="53"/>
      <c r="D55" s="54"/>
      <c r="E55" s="55"/>
      <c r="F55" s="56">
        <f>F48+F54</f>
        <v>0</v>
      </c>
    </row>
    <row r="56" spans="1:6" ht="12.75" customHeight="1" x14ac:dyDescent="0.2">
      <c r="D56" s="12"/>
    </row>
    <row r="57" spans="1:6" ht="12.75" customHeight="1" x14ac:dyDescent="0.2">
      <c r="A57" s="93" t="s">
        <v>28</v>
      </c>
      <c r="B57" s="88" t="s">
        <v>96</v>
      </c>
      <c r="C57" s="94"/>
      <c r="D57" s="95" t="s">
        <v>36</v>
      </c>
      <c r="E57" s="96" t="s">
        <v>86</v>
      </c>
      <c r="F57" s="96" t="s">
        <v>37</v>
      </c>
    </row>
    <row r="58" spans="1:6" ht="12.75" customHeight="1" x14ac:dyDescent="0.2">
      <c r="A58" s="170" t="s">
        <v>89</v>
      </c>
      <c r="B58" s="34" t="s">
        <v>9</v>
      </c>
      <c r="D58" s="99"/>
      <c r="E58" s="35">
        <v>35</v>
      </c>
      <c r="F58" s="35">
        <f>D58*E58</f>
        <v>0</v>
      </c>
    </row>
    <row r="59" spans="1:6" ht="12.75" customHeight="1" x14ac:dyDescent="0.2">
      <c r="A59" s="171"/>
      <c r="B59" s="34" t="s">
        <v>10</v>
      </c>
      <c r="C59" s="34"/>
      <c r="D59" s="99"/>
      <c r="E59" s="35">
        <v>105</v>
      </c>
      <c r="F59" s="35">
        <f>D59*E59</f>
        <v>0</v>
      </c>
    </row>
    <row r="60" spans="1:6" ht="12.75" customHeight="1" x14ac:dyDescent="0.2">
      <c r="A60" s="171"/>
      <c r="B60" s="34" t="s">
        <v>11</v>
      </c>
      <c r="C60" s="34"/>
      <c r="D60" s="99"/>
      <c r="E60" s="35">
        <v>210</v>
      </c>
      <c r="F60" s="35">
        <f>D60*E60</f>
        <v>0</v>
      </c>
    </row>
    <row r="61" spans="1:6" ht="12.75" customHeight="1" x14ac:dyDescent="0.2">
      <c r="A61" s="171"/>
      <c r="B61" s="34" t="s">
        <v>12</v>
      </c>
      <c r="C61" s="34"/>
      <c r="D61" s="100"/>
      <c r="E61" s="57">
        <v>420</v>
      </c>
      <c r="F61" s="35">
        <f>D61*E61</f>
        <v>0</v>
      </c>
    </row>
    <row r="62" spans="1:6" ht="12.75" customHeight="1" x14ac:dyDescent="0.2">
      <c r="A62" s="52" t="s">
        <v>41</v>
      </c>
      <c r="B62" s="53"/>
      <c r="C62" s="53"/>
      <c r="D62" s="54"/>
      <c r="E62" s="55"/>
      <c r="F62" s="56">
        <f>SUM(F58:F61)</f>
        <v>0</v>
      </c>
    </row>
    <row r="63" spans="1:6" ht="12.75" customHeight="1" x14ac:dyDescent="0.2">
      <c r="D63" s="25"/>
      <c r="E63" s="26"/>
      <c r="F63" s="27"/>
    </row>
    <row r="64" spans="1:6" ht="12.75" customHeight="1" x14ac:dyDescent="0.2">
      <c r="A64" s="93" t="s">
        <v>59</v>
      </c>
      <c r="B64" s="88" t="s">
        <v>60</v>
      </c>
      <c r="C64" s="94"/>
      <c r="D64" s="95" t="s">
        <v>36</v>
      </c>
      <c r="E64" s="96" t="s">
        <v>86</v>
      </c>
      <c r="F64" s="96" t="s">
        <v>37</v>
      </c>
    </row>
    <row r="65" spans="1:6" ht="12.75" customHeight="1" x14ac:dyDescent="0.2">
      <c r="A65" s="170" t="s">
        <v>89</v>
      </c>
      <c r="B65" s="34" t="s">
        <v>9</v>
      </c>
      <c r="D65" s="99"/>
      <c r="E65" s="35">
        <v>35</v>
      </c>
      <c r="F65" s="35">
        <f>D65*E65</f>
        <v>0</v>
      </c>
    </row>
    <row r="66" spans="1:6" ht="12.75" customHeight="1" x14ac:dyDescent="0.2">
      <c r="A66" s="171"/>
      <c r="B66" s="34" t="s">
        <v>10</v>
      </c>
      <c r="C66" s="34"/>
      <c r="D66" s="99"/>
      <c r="E66" s="35">
        <v>105</v>
      </c>
      <c r="F66" s="35">
        <f>D66*E66</f>
        <v>0</v>
      </c>
    </row>
    <row r="67" spans="1:6" ht="12.75" customHeight="1" x14ac:dyDescent="0.2">
      <c r="A67" s="171"/>
      <c r="B67" s="34" t="s">
        <v>11</v>
      </c>
      <c r="C67" s="34"/>
      <c r="D67" s="99"/>
      <c r="E67" s="35">
        <v>210</v>
      </c>
      <c r="F67" s="35">
        <f>D67*E67</f>
        <v>0</v>
      </c>
    </row>
    <row r="68" spans="1:6" ht="12.75" customHeight="1" x14ac:dyDescent="0.2">
      <c r="A68" s="171"/>
      <c r="B68" s="34" t="s">
        <v>12</v>
      </c>
      <c r="C68" s="34"/>
      <c r="D68" s="100"/>
      <c r="E68" s="57">
        <v>420</v>
      </c>
      <c r="F68" s="35">
        <f>D68*E68</f>
        <v>0</v>
      </c>
    </row>
    <row r="69" spans="1:6" ht="12.75" customHeight="1" x14ac:dyDescent="0.2">
      <c r="A69" s="52" t="s">
        <v>107</v>
      </c>
      <c r="B69" s="53"/>
      <c r="C69" s="53"/>
      <c r="D69" s="54"/>
      <c r="E69" s="55"/>
      <c r="F69" s="56">
        <f>SUM(F65:F68)</f>
        <v>0</v>
      </c>
    </row>
    <row r="70" spans="1:6" ht="12.75" customHeight="1" x14ac:dyDescent="0.2">
      <c r="D70" s="25"/>
      <c r="E70" s="26"/>
      <c r="F70" s="27"/>
    </row>
    <row r="71" spans="1:6" ht="12.75" customHeight="1" x14ac:dyDescent="0.2">
      <c r="A71" s="87" t="s">
        <v>54</v>
      </c>
      <c r="B71" s="88" t="s">
        <v>97</v>
      </c>
      <c r="C71" s="89"/>
      <c r="D71" s="95" t="s">
        <v>36</v>
      </c>
      <c r="E71" s="96" t="s">
        <v>86</v>
      </c>
      <c r="F71" s="96" t="s">
        <v>37</v>
      </c>
    </row>
    <row r="72" spans="1:6" ht="12.75" customHeight="1" x14ac:dyDescent="0.2">
      <c r="A72" s="168" t="s">
        <v>90</v>
      </c>
      <c r="B72" s="34" t="s">
        <v>134</v>
      </c>
      <c r="C72" s="62"/>
      <c r="D72" s="101"/>
      <c r="E72" s="63">
        <v>30</v>
      </c>
      <c r="F72" s="35">
        <f>D72*E72</f>
        <v>0</v>
      </c>
    </row>
    <row r="73" spans="1:6" ht="12.75" customHeight="1" x14ac:dyDescent="0.2">
      <c r="A73" s="168"/>
      <c r="B73" s="34" t="s">
        <v>133</v>
      </c>
      <c r="C73" s="34"/>
      <c r="D73" s="99"/>
      <c r="E73" s="36">
        <v>65</v>
      </c>
      <c r="F73" s="35">
        <f>D73*E73</f>
        <v>0</v>
      </c>
    </row>
    <row r="74" spans="1:6" ht="12.75" customHeight="1" x14ac:dyDescent="0.2">
      <c r="A74" s="168"/>
      <c r="B74" s="34" t="s">
        <v>158</v>
      </c>
      <c r="C74" s="34"/>
      <c r="D74" s="99"/>
      <c r="E74" s="36">
        <v>65</v>
      </c>
      <c r="F74" s="35">
        <f>D74*E74</f>
        <v>0</v>
      </c>
    </row>
    <row r="75" spans="1:6" ht="12.75" customHeight="1" x14ac:dyDescent="0.2">
      <c r="A75" s="168"/>
      <c r="B75" s="34" t="s">
        <v>159</v>
      </c>
      <c r="C75" s="34"/>
      <c r="D75" s="100"/>
      <c r="E75" s="37">
        <v>55</v>
      </c>
      <c r="F75" s="35">
        <f>D75*E75</f>
        <v>0</v>
      </c>
    </row>
    <row r="76" spans="1:6" ht="12.75" customHeight="1" x14ac:dyDescent="0.2">
      <c r="A76" s="169"/>
      <c r="B76" s="38" t="s">
        <v>92</v>
      </c>
      <c r="C76" s="39"/>
      <c r="D76" s="40"/>
      <c r="E76" s="41"/>
      <c r="F76" s="42">
        <f>SUM(F72:F75)</f>
        <v>0</v>
      </c>
    </row>
    <row r="77" spans="1:6" ht="12.75" customHeight="1" x14ac:dyDescent="0.2">
      <c r="A77" s="52" t="s">
        <v>99</v>
      </c>
      <c r="B77" s="59"/>
      <c r="C77" s="59"/>
      <c r="D77" s="60"/>
      <c r="E77" s="61"/>
      <c r="F77" s="56">
        <f>F76</f>
        <v>0</v>
      </c>
    </row>
    <row r="78" spans="1:6" ht="12.75" customHeight="1" x14ac:dyDescent="0.2">
      <c r="D78" s="25"/>
      <c r="E78" s="26"/>
      <c r="F78" s="27"/>
    </row>
    <row r="79" spans="1:6" ht="12.75" customHeight="1" x14ac:dyDescent="0.2">
      <c r="A79" s="93" t="s">
        <v>24</v>
      </c>
      <c r="B79" s="88" t="s">
        <v>0</v>
      </c>
      <c r="C79" s="94"/>
      <c r="D79" s="95" t="s">
        <v>36</v>
      </c>
      <c r="E79" s="96" t="s">
        <v>86</v>
      </c>
      <c r="F79" s="96" t="s">
        <v>37</v>
      </c>
    </row>
    <row r="80" spans="1:6" ht="12.75" customHeight="1" x14ac:dyDescent="0.2">
      <c r="A80" s="76"/>
      <c r="B80" s="34" t="s">
        <v>1</v>
      </c>
      <c r="D80" s="99"/>
      <c r="E80" s="35">
        <v>8</v>
      </c>
      <c r="F80" s="35">
        <f>D80*E80</f>
        <v>0</v>
      </c>
    </row>
    <row r="81" spans="1:6" ht="12.75" customHeight="1" x14ac:dyDescent="0.2">
      <c r="A81" s="77"/>
      <c r="B81" s="34" t="s">
        <v>2</v>
      </c>
      <c r="C81" s="34"/>
      <c r="D81" s="99"/>
      <c r="E81" s="35">
        <v>6</v>
      </c>
      <c r="F81" s="35">
        <f>D81*E81</f>
        <v>0</v>
      </c>
    </row>
    <row r="82" spans="1:6" ht="12.75" customHeight="1" x14ac:dyDescent="0.2">
      <c r="A82" s="77"/>
      <c r="B82" s="34" t="s">
        <v>4</v>
      </c>
      <c r="C82" s="34"/>
      <c r="D82" s="99"/>
      <c r="E82" s="35">
        <v>100</v>
      </c>
      <c r="F82" s="35">
        <f>D82*E82</f>
        <v>0</v>
      </c>
    </row>
    <row r="83" spans="1:6" ht="12.75" customHeight="1" x14ac:dyDescent="0.2">
      <c r="A83" s="77"/>
      <c r="B83" s="34" t="s">
        <v>5</v>
      </c>
      <c r="C83" s="34"/>
      <c r="D83" s="99"/>
      <c r="E83" s="35">
        <v>180</v>
      </c>
      <c r="F83" s="35">
        <f>D83*E83</f>
        <v>0</v>
      </c>
    </row>
    <row r="84" spans="1:6" ht="12.75" customHeight="1" x14ac:dyDescent="0.2">
      <c r="A84" s="52" t="s">
        <v>78</v>
      </c>
      <c r="B84" s="53"/>
      <c r="C84" s="53"/>
      <c r="D84" s="54"/>
      <c r="E84" s="55"/>
      <c r="F84" s="56">
        <f>SUM(F80:F83)</f>
        <v>0</v>
      </c>
    </row>
    <row r="85" spans="1:6" s="1" customFormat="1" ht="12.75" customHeight="1" x14ac:dyDescent="0.25"/>
    <row r="86" spans="1:6" ht="12.75" customHeight="1" x14ac:dyDescent="0.2">
      <c r="A86" s="93" t="s">
        <v>31</v>
      </c>
      <c r="B86" s="88" t="s">
        <v>32</v>
      </c>
      <c r="C86" s="94"/>
      <c r="D86" s="95" t="s">
        <v>36</v>
      </c>
      <c r="E86" s="96" t="s">
        <v>86</v>
      </c>
      <c r="F86" s="96" t="s">
        <v>37</v>
      </c>
    </row>
    <row r="87" spans="1:6" ht="12.75" customHeight="1" x14ac:dyDescent="0.2">
      <c r="A87" s="65"/>
      <c r="B87" s="48" t="s">
        <v>139</v>
      </c>
      <c r="C87" s="64"/>
      <c r="D87" s="99"/>
      <c r="E87" s="49">
        <v>4</v>
      </c>
      <c r="F87" s="35">
        <f>D87*E87</f>
        <v>0</v>
      </c>
    </row>
    <row r="88" spans="1:6" ht="12.75" customHeight="1" x14ac:dyDescent="0.2">
      <c r="A88" s="65"/>
      <c r="B88" s="48" t="s">
        <v>140</v>
      </c>
      <c r="C88" s="64"/>
      <c r="D88" s="99"/>
      <c r="E88" s="49">
        <v>4</v>
      </c>
      <c r="F88" s="35">
        <f>D88*E88</f>
        <v>0</v>
      </c>
    </row>
    <row r="89" spans="1:6" ht="12.75" customHeight="1" x14ac:dyDescent="0.2">
      <c r="A89" s="65"/>
      <c r="B89" s="48" t="s">
        <v>100</v>
      </c>
      <c r="C89" s="64"/>
      <c r="D89" s="99"/>
      <c r="E89" s="49">
        <v>6</v>
      </c>
      <c r="F89" s="35">
        <f t="shared" ref="F89:F99" si="0">D89*E89</f>
        <v>0</v>
      </c>
    </row>
    <row r="90" spans="1:6" ht="12.75" customHeight="1" x14ac:dyDescent="0.2">
      <c r="A90" s="65"/>
      <c r="B90" s="48" t="s">
        <v>138</v>
      </c>
      <c r="C90" s="64"/>
      <c r="D90" s="99"/>
      <c r="E90" s="49">
        <v>22</v>
      </c>
      <c r="F90" s="35">
        <f>D90*E90</f>
        <v>0</v>
      </c>
    </row>
    <row r="91" spans="1:6" ht="12.75" customHeight="1" x14ac:dyDescent="0.2">
      <c r="A91" s="65"/>
      <c r="B91" s="48" t="s">
        <v>101</v>
      </c>
      <c r="C91" s="64"/>
      <c r="D91" s="99"/>
      <c r="E91" s="49">
        <v>7</v>
      </c>
      <c r="F91" s="35">
        <f t="shared" si="0"/>
        <v>0</v>
      </c>
    </row>
    <row r="92" spans="1:6" ht="12.75" customHeight="1" x14ac:dyDescent="0.2">
      <c r="A92" s="65"/>
      <c r="B92" s="48" t="s">
        <v>102</v>
      </c>
      <c r="C92" s="64"/>
      <c r="D92" s="99"/>
      <c r="E92" s="49">
        <v>18</v>
      </c>
      <c r="F92" s="35">
        <f t="shared" si="0"/>
        <v>0</v>
      </c>
    </row>
    <row r="93" spans="1:6" ht="12.75" customHeight="1" x14ac:dyDescent="0.2">
      <c r="A93" s="65"/>
      <c r="B93" s="48" t="s">
        <v>104</v>
      </c>
      <c r="C93" s="64"/>
      <c r="D93" s="99"/>
      <c r="E93" s="49">
        <v>20</v>
      </c>
      <c r="F93" s="35">
        <f t="shared" si="0"/>
        <v>0</v>
      </c>
    </row>
    <row r="94" spans="1:6" ht="12.75" customHeight="1" x14ac:dyDescent="0.2">
      <c r="A94" s="65"/>
      <c r="B94" s="48" t="s">
        <v>185</v>
      </c>
      <c r="C94" s="64"/>
      <c r="D94" s="99"/>
      <c r="E94" s="49">
        <v>22</v>
      </c>
      <c r="F94" s="35">
        <f t="shared" si="0"/>
        <v>0</v>
      </c>
    </row>
    <row r="95" spans="1:6" ht="12.75" customHeight="1" x14ac:dyDescent="0.2">
      <c r="A95" s="65"/>
      <c r="B95" s="48" t="s">
        <v>103</v>
      </c>
      <c r="C95" s="64"/>
      <c r="D95" s="99"/>
      <c r="E95" s="49">
        <v>19.5</v>
      </c>
      <c r="F95" s="35">
        <f t="shared" si="0"/>
        <v>0</v>
      </c>
    </row>
    <row r="96" spans="1:6" ht="12.75" customHeight="1" x14ac:dyDescent="0.2">
      <c r="A96" s="65"/>
      <c r="B96" s="48" t="s">
        <v>141</v>
      </c>
      <c r="C96" s="64"/>
      <c r="D96" s="99"/>
      <c r="E96" s="49">
        <v>5</v>
      </c>
      <c r="F96" s="35">
        <f t="shared" si="0"/>
        <v>0</v>
      </c>
    </row>
    <row r="97" spans="1:9" ht="12.75" customHeight="1" x14ac:dyDescent="0.2">
      <c r="A97" s="65"/>
      <c r="B97" s="48" t="s">
        <v>161</v>
      </c>
      <c r="C97" s="64"/>
      <c r="D97" s="99"/>
      <c r="E97" s="49">
        <v>15</v>
      </c>
      <c r="F97" s="35">
        <f t="shared" si="0"/>
        <v>0</v>
      </c>
    </row>
    <row r="98" spans="1:9" ht="12.75" customHeight="1" x14ac:dyDescent="0.2">
      <c r="A98" s="65"/>
      <c r="B98" s="48" t="s">
        <v>188</v>
      </c>
      <c r="C98" s="64"/>
      <c r="D98" s="99"/>
      <c r="E98" s="49">
        <v>11</v>
      </c>
      <c r="F98" s="35">
        <f t="shared" si="0"/>
        <v>0</v>
      </c>
    </row>
    <row r="99" spans="1:9" ht="12.75" customHeight="1" x14ac:dyDescent="0.2">
      <c r="A99" s="65"/>
      <c r="B99" s="48" t="s">
        <v>162</v>
      </c>
      <c r="C99" s="64"/>
      <c r="D99" s="99"/>
      <c r="E99" s="49"/>
      <c r="F99" s="35">
        <f t="shared" si="0"/>
        <v>0</v>
      </c>
    </row>
    <row r="100" spans="1:9" ht="12.75" customHeight="1" x14ac:dyDescent="0.2">
      <c r="A100" s="52" t="s">
        <v>38</v>
      </c>
      <c r="B100" s="53"/>
      <c r="C100" s="53"/>
      <c r="D100" s="54"/>
      <c r="E100" s="55"/>
      <c r="F100" s="56">
        <f>SUM(F87:F99)</f>
        <v>0</v>
      </c>
      <c r="G100" s="103"/>
    </row>
    <row r="101" spans="1:9" ht="12.75" customHeight="1" x14ac:dyDescent="0.2">
      <c r="D101" s="12"/>
      <c r="G101" s="103"/>
    </row>
    <row r="102" spans="1:9" ht="12.75" customHeight="1" x14ac:dyDescent="0.2">
      <c r="A102" s="93" t="s">
        <v>163</v>
      </c>
      <c r="B102" s="88" t="s">
        <v>167</v>
      </c>
      <c r="C102" s="94"/>
      <c r="D102" s="95" t="s">
        <v>36</v>
      </c>
      <c r="E102" s="96" t="s">
        <v>86</v>
      </c>
      <c r="F102" s="96" t="s">
        <v>37</v>
      </c>
      <c r="G102" s="103"/>
    </row>
    <row r="103" spans="1:9" ht="12.75" customHeight="1" x14ac:dyDescent="0.2">
      <c r="A103" s="65"/>
      <c r="B103" s="48" t="s">
        <v>165</v>
      </c>
      <c r="C103" s="64"/>
      <c r="D103" s="99"/>
      <c r="E103" s="49">
        <v>2.2000000000000002</v>
      </c>
      <c r="F103" s="35">
        <f>D103*E103</f>
        <v>0</v>
      </c>
      <c r="G103" s="103"/>
    </row>
    <row r="104" spans="1:9" ht="12.75" customHeight="1" x14ac:dyDescent="0.2">
      <c r="A104" s="65"/>
      <c r="B104" s="48" t="s">
        <v>193</v>
      </c>
      <c r="C104" s="64"/>
      <c r="D104" s="99"/>
      <c r="E104" s="49">
        <v>2.25</v>
      </c>
      <c r="F104" s="35">
        <f t="shared" ref="F104:F109" si="1">D104*E104</f>
        <v>0</v>
      </c>
      <c r="G104" s="103"/>
    </row>
    <row r="105" spans="1:9" ht="12.75" customHeight="1" x14ac:dyDescent="0.2">
      <c r="A105" s="65"/>
      <c r="B105" s="48" t="s">
        <v>194</v>
      </c>
      <c r="C105" s="64"/>
      <c r="D105" s="99"/>
      <c r="E105" s="49">
        <v>1</v>
      </c>
      <c r="F105" s="35">
        <f t="shared" si="1"/>
        <v>0</v>
      </c>
      <c r="G105" s="103"/>
    </row>
    <row r="106" spans="1:9" ht="12.75" customHeight="1" x14ac:dyDescent="0.2">
      <c r="A106" s="65"/>
      <c r="B106" s="48" t="s">
        <v>198</v>
      </c>
      <c r="C106" s="64"/>
      <c r="D106" s="99"/>
      <c r="E106" s="49">
        <v>1</v>
      </c>
      <c r="F106" s="35">
        <f t="shared" si="1"/>
        <v>0</v>
      </c>
      <c r="G106" s="103"/>
    </row>
    <row r="107" spans="1:9" ht="12.75" customHeight="1" x14ac:dyDescent="0.2">
      <c r="A107" s="65"/>
      <c r="B107" s="48" t="s">
        <v>197</v>
      </c>
      <c r="C107" s="64"/>
      <c r="D107" s="99"/>
      <c r="E107" s="49">
        <v>1</v>
      </c>
      <c r="F107" s="35">
        <f t="shared" si="1"/>
        <v>0</v>
      </c>
      <c r="G107" s="103"/>
    </row>
    <row r="108" spans="1:9" ht="12.75" customHeight="1" x14ac:dyDescent="0.2">
      <c r="A108" s="65"/>
      <c r="B108" s="48" t="s">
        <v>196</v>
      </c>
      <c r="C108" s="64"/>
      <c r="D108" s="99"/>
      <c r="E108" s="49">
        <v>1</v>
      </c>
      <c r="F108" s="35">
        <f t="shared" si="1"/>
        <v>0</v>
      </c>
      <c r="G108" s="103"/>
    </row>
    <row r="109" spans="1:9" ht="12.75" customHeight="1" x14ac:dyDescent="0.2">
      <c r="A109" s="65"/>
      <c r="B109" s="48" t="s">
        <v>195</v>
      </c>
      <c r="C109" s="64"/>
      <c r="D109" s="99"/>
      <c r="E109" s="49">
        <v>2</v>
      </c>
      <c r="F109" s="35">
        <f t="shared" si="1"/>
        <v>0</v>
      </c>
      <c r="G109" s="103"/>
    </row>
    <row r="110" spans="1:9" ht="12.75" customHeight="1" x14ac:dyDescent="0.2">
      <c r="A110" s="65"/>
      <c r="B110" s="48" t="s">
        <v>166</v>
      </c>
      <c r="C110" s="64"/>
      <c r="D110" s="99"/>
      <c r="E110" s="49">
        <v>1.65</v>
      </c>
      <c r="F110" s="35">
        <f t="shared" ref="F110" si="2">D110*E110</f>
        <v>0</v>
      </c>
      <c r="G110" s="103"/>
    </row>
    <row r="111" spans="1:9" ht="12.75" customHeight="1" x14ac:dyDescent="0.2">
      <c r="A111" s="52" t="s">
        <v>164</v>
      </c>
      <c r="B111" s="53"/>
      <c r="C111" s="53"/>
      <c r="D111" s="54"/>
      <c r="E111" s="55"/>
      <c r="F111" s="56">
        <f>SUM(F103:F110)</f>
        <v>0</v>
      </c>
      <c r="G111" s="103"/>
      <c r="I111" s="12" t="s">
        <v>137</v>
      </c>
    </row>
    <row r="112" spans="1:9" s="1" customFormat="1" ht="12.75" customHeight="1" x14ac:dyDescent="0.25"/>
    <row r="113" spans="1:7" ht="12.75" customHeight="1" x14ac:dyDescent="0.2">
      <c r="A113" s="87" t="s">
        <v>33</v>
      </c>
      <c r="B113" s="88" t="s">
        <v>199</v>
      </c>
      <c r="C113" s="89"/>
      <c r="D113" s="90"/>
      <c r="E113" s="92"/>
      <c r="F113" s="107">
        <f>((F100*0.0807)+(F157*0.0807)+(F111*0.0807))</f>
        <v>0</v>
      </c>
    </row>
    <row r="114" spans="1:7" ht="12.75" customHeight="1" x14ac:dyDescent="0.2">
      <c r="A114" s="67"/>
      <c r="B114" s="68"/>
      <c r="C114" s="69"/>
      <c r="D114" s="70"/>
      <c r="E114" s="26"/>
      <c r="F114" s="71"/>
    </row>
    <row r="115" spans="1:7" ht="12.75" customHeight="1" x14ac:dyDescent="0.2">
      <c r="A115" s="93" t="s">
        <v>62</v>
      </c>
      <c r="B115" s="88" t="s">
        <v>95</v>
      </c>
      <c r="C115" s="94"/>
      <c r="D115" s="95" t="s">
        <v>36</v>
      </c>
      <c r="E115" s="96" t="s">
        <v>86</v>
      </c>
      <c r="F115" s="96" t="s">
        <v>37</v>
      </c>
    </row>
    <row r="116" spans="1:7" ht="12.75" customHeight="1" x14ac:dyDescent="0.2">
      <c r="A116" s="65"/>
      <c r="B116" s="48" t="s">
        <v>174</v>
      </c>
      <c r="C116" s="64"/>
      <c r="D116" s="99"/>
      <c r="E116" s="49">
        <v>2</v>
      </c>
      <c r="F116" s="35">
        <f t="shared" ref="F116:F119" si="3">IF(D116&gt;0,D116*E116,0)</f>
        <v>0</v>
      </c>
    </row>
    <row r="117" spans="1:7" ht="12.75" customHeight="1" x14ac:dyDescent="0.2">
      <c r="A117" s="65"/>
      <c r="B117" s="48" t="s">
        <v>136</v>
      </c>
      <c r="C117" s="64"/>
      <c r="D117" s="99"/>
      <c r="E117" s="49">
        <v>7</v>
      </c>
      <c r="F117" s="35">
        <f t="shared" si="3"/>
        <v>0</v>
      </c>
    </row>
    <row r="118" spans="1:7" ht="12.75" customHeight="1" x14ac:dyDescent="0.2">
      <c r="A118" s="65"/>
      <c r="B118" s="48" t="s">
        <v>3</v>
      </c>
      <c r="C118" s="64"/>
      <c r="D118" s="99"/>
      <c r="E118" s="49">
        <v>2</v>
      </c>
      <c r="F118" s="35">
        <f t="shared" si="3"/>
        <v>0</v>
      </c>
    </row>
    <row r="119" spans="1:7" ht="12.75" customHeight="1" x14ac:dyDescent="0.2">
      <c r="A119" s="65"/>
      <c r="B119" s="48" t="s">
        <v>135</v>
      </c>
      <c r="C119" s="64"/>
      <c r="D119" s="99"/>
      <c r="E119" s="49">
        <v>10</v>
      </c>
      <c r="F119" s="35">
        <f t="shared" si="3"/>
        <v>0</v>
      </c>
    </row>
    <row r="120" spans="1:7" ht="12.75" customHeight="1" x14ac:dyDescent="0.2">
      <c r="A120" s="52" t="s">
        <v>124</v>
      </c>
      <c r="B120" s="53"/>
      <c r="C120" s="53"/>
      <c r="D120" s="54"/>
      <c r="E120" s="55"/>
      <c r="F120" s="56">
        <f>SUM(F116:F119)</f>
        <v>0</v>
      </c>
    </row>
    <row r="121" spans="1:7" ht="12.75" customHeight="1" x14ac:dyDescent="0.2">
      <c r="D121" s="12"/>
    </row>
    <row r="122" spans="1:7" ht="12.75" customHeight="1" x14ac:dyDescent="0.2">
      <c r="A122" s="93" t="s">
        <v>190</v>
      </c>
      <c r="B122" s="88" t="s">
        <v>191</v>
      </c>
      <c r="C122" s="94"/>
      <c r="D122" s="95" t="s">
        <v>36</v>
      </c>
      <c r="E122" s="96" t="s">
        <v>86</v>
      </c>
      <c r="F122" s="96" t="s">
        <v>37</v>
      </c>
    </row>
    <row r="123" spans="1:7" ht="12.75" customHeight="1" x14ac:dyDescent="0.2">
      <c r="A123" s="65"/>
      <c r="B123" s="48" t="s">
        <v>105</v>
      </c>
      <c r="C123" s="64"/>
      <c r="D123" s="99"/>
      <c r="E123" s="49">
        <v>0</v>
      </c>
      <c r="F123" s="35">
        <f>D123*E123</f>
        <v>0</v>
      </c>
    </row>
    <row r="124" spans="1:7" ht="12.75" customHeight="1" x14ac:dyDescent="0.2">
      <c r="A124" s="52" t="s">
        <v>164</v>
      </c>
      <c r="B124" s="53"/>
      <c r="C124" s="53"/>
      <c r="D124" s="54"/>
      <c r="E124" s="55"/>
      <c r="F124" s="56">
        <f>SUM(F123:F123)</f>
        <v>0</v>
      </c>
    </row>
    <row r="125" spans="1:7" ht="12.75" customHeight="1" x14ac:dyDescent="0.2">
      <c r="D125" s="12"/>
    </row>
    <row r="126" spans="1:7" ht="12.75" customHeight="1" x14ac:dyDescent="0.2">
      <c r="A126" s="93" t="s">
        <v>30</v>
      </c>
      <c r="B126" s="88" t="s">
        <v>81</v>
      </c>
      <c r="C126" s="94"/>
      <c r="D126" s="95" t="s">
        <v>36</v>
      </c>
      <c r="E126" s="96" t="s">
        <v>86</v>
      </c>
      <c r="F126" s="96" t="s">
        <v>37</v>
      </c>
      <c r="G126" s="12" t="s">
        <v>137</v>
      </c>
    </row>
    <row r="127" spans="1:7" ht="12.75" customHeight="1" x14ac:dyDescent="0.2">
      <c r="A127" s="170" t="s">
        <v>82</v>
      </c>
      <c r="B127" s="34" t="s">
        <v>9</v>
      </c>
      <c r="D127" s="99"/>
      <c r="E127" s="35">
        <v>35</v>
      </c>
      <c r="F127" s="35">
        <f>D127*E127</f>
        <v>0</v>
      </c>
    </row>
    <row r="128" spans="1:7" ht="12.75" customHeight="1" x14ac:dyDescent="0.2">
      <c r="A128" s="171"/>
      <c r="B128" s="34" t="s">
        <v>10</v>
      </c>
      <c r="C128" s="34"/>
      <c r="D128" s="99"/>
      <c r="E128" s="35">
        <v>105</v>
      </c>
      <c r="F128" s="35">
        <f>D128*E128</f>
        <v>0</v>
      </c>
    </row>
    <row r="129" spans="1:6" ht="12.75" customHeight="1" x14ac:dyDescent="0.2">
      <c r="A129" s="171"/>
      <c r="B129" s="34" t="s">
        <v>11</v>
      </c>
      <c r="C129" s="34"/>
      <c r="D129" s="99"/>
      <c r="E129" s="35">
        <v>210</v>
      </c>
      <c r="F129" s="35">
        <f>D129*E129</f>
        <v>0</v>
      </c>
    </row>
    <row r="130" spans="1:6" ht="12.75" customHeight="1" x14ac:dyDescent="0.2">
      <c r="A130" s="171"/>
      <c r="B130" s="34" t="s">
        <v>12</v>
      </c>
      <c r="C130" s="34"/>
      <c r="D130" s="100"/>
      <c r="E130" s="57">
        <v>420</v>
      </c>
      <c r="F130" s="35">
        <f>D130*E130</f>
        <v>0</v>
      </c>
    </row>
    <row r="131" spans="1:6" ht="12.75" customHeight="1" x14ac:dyDescent="0.2">
      <c r="A131" s="172"/>
      <c r="B131" s="38" t="s">
        <v>84</v>
      </c>
      <c r="C131" s="39"/>
      <c r="D131" s="40"/>
      <c r="E131" s="41"/>
      <c r="F131" s="41">
        <f>SUM(F127:F130)</f>
        <v>0</v>
      </c>
    </row>
    <row r="132" spans="1:6" ht="12.75" customHeight="1" x14ac:dyDescent="0.2">
      <c r="A132" s="170" t="s">
        <v>83</v>
      </c>
      <c r="B132" s="34" t="s">
        <v>9</v>
      </c>
      <c r="C132" s="34"/>
      <c r="D132" s="101"/>
      <c r="E132" s="63">
        <v>55</v>
      </c>
      <c r="F132" s="35">
        <f>D132*E132</f>
        <v>0</v>
      </c>
    </row>
    <row r="133" spans="1:6" ht="12.75" customHeight="1" x14ac:dyDescent="0.2">
      <c r="A133" s="171"/>
      <c r="B133" s="34" t="s">
        <v>10</v>
      </c>
      <c r="C133" s="34"/>
      <c r="D133" s="99"/>
      <c r="E133" s="36">
        <f>55*3</f>
        <v>165</v>
      </c>
      <c r="F133" s="35">
        <f>D133*E133</f>
        <v>0</v>
      </c>
    </row>
    <row r="134" spans="1:6" ht="12.75" customHeight="1" x14ac:dyDescent="0.2">
      <c r="A134" s="171"/>
      <c r="B134" s="34" t="s">
        <v>11</v>
      </c>
      <c r="C134" s="34"/>
      <c r="D134" s="99"/>
      <c r="E134" s="36">
        <f>55*6</f>
        <v>330</v>
      </c>
      <c r="F134" s="35">
        <f>D134*E134</f>
        <v>0</v>
      </c>
    </row>
    <row r="135" spans="1:6" ht="12.75" customHeight="1" x14ac:dyDescent="0.2">
      <c r="A135" s="171"/>
      <c r="B135" s="34" t="s">
        <v>12</v>
      </c>
      <c r="C135" s="34"/>
      <c r="D135" s="100"/>
      <c r="E135" s="37">
        <f>55*12</f>
        <v>660</v>
      </c>
      <c r="F135" s="35">
        <f>D135*E135</f>
        <v>0</v>
      </c>
    </row>
    <row r="136" spans="1:6" ht="12.75" customHeight="1" x14ac:dyDescent="0.2">
      <c r="A136" s="172"/>
      <c r="B136" s="38" t="s">
        <v>85</v>
      </c>
      <c r="C136" s="39"/>
      <c r="D136" s="40"/>
      <c r="E136" s="41"/>
      <c r="F136" s="41">
        <f>SUM(F132:F135)</f>
        <v>0</v>
      </c>
    </row>
    <row r="137" spans="1:6" ht="12.75" customHeight="1" x14ac:dyDescent="0.2">
      <c r="A137" s="142" t="s">
        <v>186</v>
      </c>
      <c r="B137" s="34" t="s">
        <v>9</v>
      </c>
      <c r="C137" s="34"/>
      <c r="D137" s="101"/>
      <c r="E137" s="63">
        <v>20</v>
      </c>
      <c r="F137" s="35">
        <f>D137*E137</f>
        <v>0</v>
      </c>
    </row>
    <row r="138" spans="1:6" ht="12.75" customHeight="1" x14ac:dyDescent="0.2">
      <c r="A138" s="58" t="s">
        <v>40</v>
      </c>
      <c r="B138" s="53"/>
      <c r="C138" s="53"/>
      <c r="D138" s="60"/>
      <c r="E138" s="61"/>
      <c r="F138" s="56">
        <f>F136+F131+F137</f>
        <v>0</v>
      </c>
    </row>
    <row r="139" spans="1:6" ht="12.75" customHeight="1" x14ac:dyDescent="0.2">
      <c r="A139" s="144"/>
      <c r="D139" s="12"/>
    </row>
    <row r="140" spans="1:6" ht="12.75" customHeight="1" x14ac:dyDescent="0.2">
      <c r="A140" s="87" t="s">
        <v>45</v>
      </c>
      <c r="B140" s="88" t="s">
        <v>46</v>
      </c>
      <c r="C140" s="89"/>
      <c r="D140" s="95" t="s">
        <v>36</v>
      </c>
      <c r="E140" s="96" t="s">
        <v>86</v>
      </c>
      <c r="F140" s="96" t="s">
        <v>37</v>
      </c>
    </row>
    <row r="141" spans="1:6" ht="12.75" customHeight="1" x14ac:dyDescent="0.2">
      <c r="A141" s="76"/>
      <c r="B141" s="121" t="s">
        <v>111</v>
      </c>
      <c r="C141" s="127"/>
      <c r="D141" s="99"/>
      <c r="E141" s="49">
        <v>65</v>
      </c>
      <c r="F141" s="35">
        <f t="shared" ref="F141:F147" si="4">IF(D141&gt;0,D141*E141,0)</f>
        <v>0</v>
      </c>
    </row>
    <row r="142" spans="1:6" ht="12.75" customHeight="1" x14ac:dyDescent="0.2">
      <c r="A142" s="85"/>
      <c r="B142" s="48" t="s">
        <v>142</v>
      </c>
      <c r="C142" s="64"/>
      <c r="D142" s="99"/>
      <c r="E142" s="49">
        <v>70</v>
      </c>
      <c r="F142" s="35">
        <f t="shared" si="4"/>
        <v>0</v>
      </c>
    </row>
    <row r="143" spans="1:6" ht="12.75" customHeight="1" x14ac:dyDescent="0.2">
      <c r="A143" s="77"/>
      <c r="B143" s="48" t="s">
        <v>112</v>
      </c>
      <c r="C143" s="64"/>
      <c r="D143" s="99"/>
      <c r="E143" s="49">
        <v>80</v>
      </c>
      <c r="F143" s="35">
        <f t="shared" si="4"/>
        <v>0</v>
      </c>
    </row>
    <row r="144" spans="1:6" ht="12.75" customHeight="1" x14ac:dyDescent="0.2">
      <c r="A144" s="65"/>
      <c r="B144" s="48" t="s">
        <v>113</v>
      </c>
      <c r="C144" s="64"/>
      <c r="D144" s="99"/>
      <c r="E144" s="49">
        <v>95</v>
      </c>
      <c r="F144" s="35">
        <f t="shared" si="4"/>
        <v>0</v>
      </c>
    </row>
    <row r="145" spans="1:6" ht="12.75" customHeight="1" x14ac:dyDescent="0.2">
      <c r="A145" s="65"/>
      <c r="B145" s="48" t="s">
        <v>114</v>
      </c>
      <c r="C145" s="64"/>
      <c r="D145" s="99"/>
      <c r="E145" s="49">
        <v>125</v>
      </c>
      <c r="F145" s="35">
        <f t="shared" si="4"/>
        <v>0</v>
      </c>
    </row>
    <row r="146" spans="1:6" ht="12.75" customHeight="1" x14ac:dyDescent="0.2">
      <c r="A146" s="65"/>
      <c r="B146" s="48" t="s">
        <v>115</v>
      </c>
      <c r="C146" s="64"/>
      <c r="D146" s="99"/>
      <c r="E146" s="49">
        <v>150</v>
      </c>
      <c r="F146" s="35">
        <f t="shared" si="4"/>
        <v>0</v>
      </c>
    </row>
    <row r="147" spans="1:6" s="1" customFormat="1" ht="12.75" customHeight="1" x14ac:dyDescent="0.25">
      <c r="A147" s="66"/>
      <c r="B147" s="48" t="s">
        <v>157</v>
      </c>
      <c r="C147" s="64"/>
      <c r="D147" s="99"/>
      <c r="E147" s="49">
        <v>75</v>
      </c>
      <c r="F147" s="35">
        <f t="shared" si="4"/>
        <v>0</v>
      </c>
    </row>
    <row r="148" spans="1:6" ht="12.75" customHeight="1" x14ac:dyDescent="0.2">
      <c r="A148" s="58" t="s">
        <v>116</v>
      </c>
      <c r="B148" s="53"/>
      <c r="C148" s="53"/>
      <c r="D148" s="54"/>
      <c r="E148" s="55"/>
      <c r="F148" s="56">
        <f>SUM(F141:F147)</f>
        <v>0</v>
      </c>
    </row>
    <row r="149" spans="1:6" ht="12.75" customHeight="1" x14ac:dyDescent="0.25">
      <c r="A149" s="65"/>
      <c r="B149" s="1"/>
      <c r="C149" s="1"/>
      <c r="D149" s="1"/>
      <c r="E149" s="1"/>
      <c r="F149" s="1"/>
    </row>
    <row r="150" spans="1:6" ht="12.75" customHeight="1" x14ac:dyDescent="0.2">
      <c r="A150" s="93" t="s">
        <v>47</v>
      </c>
      <c r="B150" s="119" t="s">
        <v>48</v>
      </c>
      <c r="C150" s="120"/>
      <c r="D150" s="95" t="s">
        <v>36</v>
      </c>
      <c r="E150" s="96" t="s">
        <v>86</v>
      </c>
      <c r="F150" s="96" t="s">
        <v>37</v>
      </c>
    </row>
    <row r="151" spans="1:6" ht="12.75" customHeight="1" x14ac:dyDescent="0.2">
      <c r="A151" s="77"/>
      <c r="B151" s="121" t="s">
        <v>175</v>
      </c>
      <c r="C151" s="122"/>
      <c r="D151" s="99"/>
      <c r="E151" s="49">
        <v>5</v>
      </c>
      <c r="F151" s="32">
        <f>D151*E151</f>
        <v>0</v>
      </c>
    </row>
    <row r="152" spans="1:6" ht="12.75" customHeight="1" x14ac:dyDescent="0.25">
      <c r="A152" s="137"/>
      <c r="B152" s="48" t="s">
        <v>176</v>
      </c>
      <c r="C152" s="123"/>
      <c r="D152" s="99"/>
      <c r="E152" s="49">
        <v>10</v>
      </c>
      <c r="F152" s="32">
        <f t="shared" ref="F152:F156" si="5">D152*E152</f>
        <v>0</v>
      </c>
    </row>
    <row r="153" spans="1:6" ht="12.75" customHeight="1" x14ac:dyDescent="0.2">
      <c r="A153" s="77"/>
      <c r="B153" s="48" t="s">
        <v>177</v>
      </c>
      <c r="C153" s="123"/>
      <c r="D153" s="99"/>
      <c r="E153" s="49">
        <v>65</v>
      </c>
      <c r="F153" s="32">
        <f t="shared" si="5"/>
        <v>0</v>
      </c>
    </row>
    <row r="154" spans="1:6" ht="12.75" customHeight="1" x14ac:dyDescent="0.2">
      <c r="A154" s="65"/>
      <c r="B154" s="48" t="s">
        <v>178</v>
      </c>
      <c r="C154" s="123"/>
      <c r="D154" s="99"/>
      <c r="E154" s="49">
        <v>45</v>
      </c>
      <c r="F154" s="32">
        <f t="shared" si="5"/>
        <v>0</v>
      </c>
    </row>
    <row r="155" spans="1:6" ht="12.75" customHeight="1" x14ac:dyDescent="0.2">
      <c r="A155" s="65"/>
      <c r="B155" s="48" t="s">
        <v>189</v>
      </c>
      <c r="C155" s="123"/>
      <c r="D155" s="134"/>
      <c r="E155" s="49">
        <v>13</v>
      </c>
      <c r="F155" s="32">
        <f t="shared" si="5"/>
        <v>0</v>
      </c>
    </row>
    <row r="156" spans="1:6" s="1" customFormat="1" ht="12.75" customHeight="1" x14ac:dyDescent="0.25">
      <c r="A156" s="66"/>
      <c r="B156" s="124" t="s">
        <v>179</v>
      </c>
      <c r="C156" s="131"/>
      <c r="D156" s="99"/>
      <c r="E156" s="49">
        <v>16</v>
      </c>
      <c r="F156" s="32">
        <f t="shared" si="5"/>
        <v>0</v>
      </c>
    </row>
    <row r="157" spans="1:6" ht="12.75" customHeight="1" x14ac:dyDescent="0.2">
      <c r="A157" s="58" t="s">
        <v>117</v>
      </c>
      <c r="B157" s="59"/>
      <c r="C157" s="59"/>
      <c r="D157" s="60"/>
      <c r="E157" s="61"/>
      <c r="F157" s="56">
        <f>SUM(F151:F156)</f>
        <v>0</v>
      </c>
    </row>
    <row r="158" spans="1:6" ht="12.75" customHeight="1" x14ac:dyDescent="0.25">
      <c r="A158" s="65"/>
      <c r="B158" s="1"/>
      <c r="C158" s="1"/>
      <c r="D158" s="1"/>
      <c r="E158" s="1"/>
      <c r="F158" s="1"/>
    </row>
    <row r="159" spans="1:6" ht="12.75" customHeight="1" x14ac:dyDescent="0.2">
      <c r="A159" s="87" t="s">
        <v>49</v>
      </c>
      <c r="B159" s="88" t="s">
        <v>106</v>
      </c>
      <c r="C159" s="89"/>
      <c r="D159" s="31" t="s">
        <v>36</v>
      </c>
      <c r="E159" s="32" t="s">
        <v>86</v>
      </c>
      <c r="F159" s="33" t="s">
        <v>37</v>
      </c>
    </row>
    <row r="160" spans="1:6" ht="12.75" customHeight="1" x14ac:dyDescent="0.2">
      <c r="A160" s="29"/>
      <c r="D160" s="99"/>
      <c r="E160" s="49">
        <v>68</v>
      </c>
      <c r="F160" s="32">
        <f>D160*E160</f>
        <v>0</v>
      </c>
    </row>
    <row r="161" spans="1:6" ht="12.75" customHeight="1" x14ac:dyDescent="0.2">
      <c r="A161" s="58" t="s">
        <v>118</v>
      </c>
      <c r="B161" s="53"/>
      <c r="C161" s="53"/>
      <c r="D161" s="60"/>
      <c r="E161" s="61"/>
      <c r="F161" s="56">
        <f>F160</f>
        <v>0</v>
      </c>
    </row>
    <row r="162" spans="1:6" ht="12.75" customHeight="1" x14ac:dyDescent="0.2">
      <c r="A162" s="75"/>
      <c r="B162" s="75"/>
      <c r="C162" s="48"/>
      <c r="D162" s="72"/>
      <c r="E162" s="73"/>
      <c r="F162" s="74"/>
    </row>
    <row r="163" spans="1:6" ht="12.75" customHeight="1" x14ac:dyDescent="0.2">
      <c r="A163" s="87" t="s">
        <v>27</v>
      </c>
      <c r="B163" s="88" t="s">
        <v>88</v>
      </c>
      <c r="C163" s="89"/>
      <c r="D163" s="90"/>
      <c r="E163" s="91"/>
      <c r="F163" s="92"/>
    </row>
    <row r="164" spans="1:6" ht="12.75" customHeight="1" x14ac:dyDescent="0.2">
      <c r="A164" s="81" t="s">
        <v>34</v>
      </c>
      <c r="B164" s="29"/>
      <c r="C164" s="143"/>
      <c r="D164" s="31" t="s">
        <v>36</v>
      </c>
      <c r="E164" s="32" t="s">
        <v>86</v>
      </c>
      <c r="F164" s="33" t="s">
        <v>37</v>
      </c>
    </row>
    <row r="165" spans="1:6" ht="12.75" customHeight="1" x14ac:dyDescent="0.2">
      <c r="A165" s="148" t="s">
        <v>160</v>
      </c>
      <c r="B165" s="69" t="s">
        <v>143</v>
      </c>
      <c r="C165" s="69" t="s">
        <v>145</v>
      </c>
      <c r="D165" s="99"/>
      <c r="E165" s="78">
        <v>15</v>
      </c>
      <c r="F165" s="35">
        <f>D165*E165</f>
        <v>0</v>
      </c>
    </row>
    <row r="166" spans="1:6" ht="12.75" customHeight="1" x14ac:dyDescent="0.2">
      <c r="A166" s="149"/>
      <c r="B166" s="69" t="s">
        <v>144</v>
      </c>
      <c r="C166" s="69" t="s">
        <v>21</v>
      </c>
      <c r="D166" s="99"/>
      <c r="E166" s="78">
        <v>35</v>
      </c>
      <c r="F166" s="35">
        <f>D166*E166</f>
        <v>0</v>
      </c>
    </row>
    <row r="167" spans="1:6" ht="12.75" customHeight="1" x14ac:dyDescent="0.2">
      <c r="A167" s="149"/>
      <c r="B167" s="69" t="s">
        <v>144</v>
      </c>
      <c r="C167" s="69" t="s">
        <v>22</v>
      </c>
      <c r="D167" s="99"/>
      <c r="E167" s="78">
        <v>60</v>
      </c>
      <c r="F167" s="35">
        <f>D167*E167</f>
        <v>0</v>
      </c>
    </row>
    <row r="168" spans="1:6" ht="12.75" customHeight="1" x14ac:dyDescent="0.2">
      <c r="A168" s="149"/>
      <c r="B168" s="69" t="s">
        <v>144</v>
      </c>
      <c r="C168" s="69" t="s">
        <v>23</v>
      </c>
      <c r="D168" s="100"/>
      <c r="E168" s="79">
        <v>80</v>
      </c>
      <c r="F168" s="35">
        <f>D168*E168</f>
        <v>0</v>
      </c>
    </row>
    <row r="169" spans="1:6" ht="12.75" customHeight="1" x14ac:dyDescent="0.2">
      <c r="A169" s="150"/>
      <c r="B169" s="38" t="s">
        <v>146</v>
      </c>
      <c r="C169" s="80"/>
      <c r="D169" s="40"/>
      <c r="E169" s="41"/>
      <c r="F169" s="42">
        <f>SUM(F165:F168)</f>
        <v>0</v>
      </c>
    </row>
    <row r="170" spans="1:6" ht="12.75" customHeight="1" x14ac:dyDescent="0.2">
      <c r="A170" s="145" t="s">
        <v>18</v>
      </c>
      <c r="B170" s="69" t="s">
        <v>143</v>
      </c>
      <c r="C170" s="69" t="s">
        <v>145</v>
      </c>
      <c r="D170" s="101"/>
      <c r="E170" s="82">
        <v>15</v>
      </c>
      <c r="F170" s="35">
        <f>D170*E170</f>
        <v>0</v>
      </c>
    </row>
    <row r="171" spans="1:6" ht="12.75" customHeight="1" x14ac:dyDescent="0.2">
      <c r="A171" s="146"/>
      <c r="B171" s="69" t="s">
        <v>144</v>
      </c>
      <c r="C171" s="69" t="s">
        <v>21</v>
      </c>
      <c r="D171" s="99"/>
      <c r="E171" s="83">
        <v>30</v>
      </c>
      <c r="F171" s="35">
        <f>D171*E171</f>
        <v>0</v>
      </c>
    </row>
    <row r="172" spans="1:6" ht="12.75" customHeight="1" x14ac:dyDescent="0.2">
      <c r="A172" s="146"/>
      <c r="B172" s="69" t="s">
        <v>144</v>
      </c>
      <c r="C172" s="69" t="s">
        <v>22</v>
      </c>
      <c r="D172" s="99"/>
      <c r="E172" s="83">
        <v>50</v>
      </c>
      <c r="F172" s="35">
        <f>D172*E172</f>
        <v>0</v>
      </c>
    </row>
    <row r="173" spans="1:6" ht="12.75" customHeight="1" x14ac:dyDescent="0.2">
      <c r="A173" s="146"/>
      <c r="B173" s="69" t="s">
        <v>144</v>
      </c>
      <c r="C173" s="69" t="s">
        <v>23</v>
      </c>
      <c r="D173" s="100"/>
      <c r="E173" s="84">
        <v>70</v>
      </c>
      <c r="F173" s="35">
        <f>D173*E173</f>
        <v>0</v>
      </c>
    </row>
    <row r="174" spans="1:6" ht="12.75" customHeight="1" x14ac:dyDescent="0.2">
      <c r="A174" s="146"/>
      <c r="B174" s="38" t="s">
        <v>147</v>
      </c>
      <c r="C174" s="80"/>
      <c r="D174" s="40"/>
      <c r="E174" s="41"/>
      <c r="F174" s="42">
        <f>SUM(F170:F173)</f>
        <v>0</v>
      </c>
    </row>
    <row r="175" spans="1:6" ht="12.75" customHeight="1" x14ac:dyDescent="0.2">
      <c r="A175" s="145" t="s">
        <v>20</v>
      </c>
      <c r="B175" s="125" t="s">
        <v>143</v>
      </c>
      <c r="C175" s="125" t="s">
        <v>145</v>
      </c>
      <c r="D175" s="101"/>
      <c r="E175" s="82">
        <v>15</v>
      </c>
      <c r="F175" s="35">
        <f>D175*E175</f>
        <v>0</v>
      </c>
    </row>
    <row r="176" spans="1:6" ht="12.75" customHeight="1" x14ac:dyDescent="0.2">
      <c r="A176" s="146"/>
      <c r="B176" s="125" t="s">
        <v>144</v>
      </c>
      <c r="C176" s="125" t="s">
        <v>21</v>
      </c>
      <c r="D176" s="99"/>
      <c r="E176" s="83">
        <v>25</v>
      </c>
      <c r="F176" s="35">
        <f>D176*E176</f>
        <v>0</v>
      </c>
    </row>
    <row r="177" spans="1:6" ht="12.75" customHeight="1" x14ac:dyDescent="0.2">
      <c r="A177" s="146"/>
      <c r="B177" s="125" t="s">
        <v>144</v>
      </c>
      <c r="C177" s="125" t="s">
        <v>22</v>
      </c>
      <c r="D177" s="99"/>
      <c r="E177" s="83">
        <v>40</v>
      </c>
      <c r="F177" s="35">
        <f>D177*E177</f>
        <v>0</v>
      </c>
    </row>
    <row r="178" spans="1:6" ht="12.75" customHeight="1" x14ac:dyDescent="0.2">
      <c r="A178" s="146"/>
      <c r="B178" s="125" t="s">
        <v>144</v>
      </c>
      <c r="C178" s="125" t="s">
        <v>23</v>
      </c>
      <c r="D178" s="100"/>
      <c r="E178" s="84">
        <v>60</v>
      </c>
      <c r="F178" s="35">
        <f>D178*E178</f>
        <v>0</v>
      </c>
    </row>
    <row r="179" spans="1:6" ht="12.75" customHeight="1" x14ac:dyDescent="0.2">
      <c r="A179" s="147"/>
      <c r="B179" s="38" t="s">
        <v>148</v>
      </c>
      <c r="C179" s="80"/>
      <c r="D179" s="40"/>
      <c r="E179" s="41"/>
      <c r="F179" s="42">
        <f>SUM(F175:F178)</f>
        <v>0</v>
      </c>
    </row>
    <row r="180" spans="1:6" ht="12.75" customHeight="1" x14ac:dyDescent="0.2">
      <c r="A180" s="43" t="s">
        <v>156</v>
      </c>
      <c r="B180" s="29"/>
      <c r="C180" s="143"/>
      <c r="D180" s="31" t="s">
        <v>36</v>
      </c>
      <c r="E180" s="32" t="s">
        <v>86</v>
      </c>
      <c r="F180" s="33" t="s">
        <v>37</v>
      </c>
    </row>
    <row r="181" spans="1:6" ht="12.75" customHeight="1" x14ac:dyDescent="0.2">
      <c r="A181" s="151" t="s">
        <v>160</v>
      </c>
      <c r="B181" s="69" t="s">
        <v>14</v>
      </c>
      <c r="C181" s="69" t="s">
        <v>152</v>
      </c>
      <c r="D181" s="99"/>
      <c r="E181" s="78">
        <v>40</v>
      </c>
      <c r="F181" s="35">
        <f t="shared" ref="F181:F184" si="6">D181*E181</f>
        <v>0</v>
      </c>
    </row>
    <row r="182" spans="1:6" ht="12.75" customHeight="1" x14ac:dyDescent="0.2">
      <c r="A182" s="152"/>
      <c r="B182" s="69" t="s">
        <v>15</v>
      </c>
      <c r="C182" s="69" t="s">
        <v>153</v>
      </c>
      <c r="D182" s="99"/>
      <c r="E182" s="78">
        <v>175</v>
      </c>
      <c r="F182" s="35">
        <f t="shared" si="6"/>
        <v>0</v>
      </c>
    </row>
    <row r="183" spans="1:6" ht="12.75" customHeight="1" x14ac:dyDescent="0.2">
      <c r="A183" s="152"/>
      <c r="B183" s="69" t="s">
        <v>16</v>
      </c>
      <c r="C183" s="69" t="s">
        <v>152</v>
      </c>
      <c r="D183" s="99"/>
      <c r="E183" s="78">
        <v>340</v>
      </c>
      <c r="F183" s="35">
        <f t="shared" si="6"/>
        <v>0</v>
      </c>
    </row>
    <row r="184" spans="1:6" ht="12.75" customHeight="1" x14ac:dyDescent="0.2">
      <c r="A184" s="152"/>
      <c r="B184" s="69" t="s">
        <v>17</v>
      </c>
      <c r="C184" s="69" t="s">
        <v>153</v>
      </c>
      <c r="D184" s="100"/>
      <c r="E184" s="79">
        <v>660</v>
      </c>
      <c r="F184" s="35">
        <f t="shared" si="6"/>
        <v>0</v>
      </c>
    </row>
    <row r="185" spans="1:6" ht="12.75" customHeight="1" x14ac:dyDescent="0.2">
      <c r="A185" s="152"/>
      <c r="B185" s="38" t="s">
        <v>149</v>
      </c>
      <c r="C185" s="80"/>
      <c r="D185" s="40"/>
      <c r="E185" s="41"/>
      <c r="F185" s="42">
        <f>SUM(F181:F184)</f>
        <v>0</v>
      </c>
    </row>
    <row r="186" spans="1:6" ht="12.75" customHeight="1" x14ac:dyDescent="0.2">
      <c r="A186" s="145" t="s">
        <v>18</v>
      </c>
      <c r="B186" s="69" t="s">
        <v>14</v>
      </c>
      <c r="C186" s="69" t="s">
        <v>152</v>
      </c>
      <c r="D186" s="101"/>
      <c r="E186" s="82">
        <v>30</v>
      </c>
      <c r="F186" s="35">
        <f t="shared" ref="F186:F193" si="7">D186*E186</f>
        <v>0</v>
      </c>
    </row>
    <row r="187" spans="1:6" ht="12.75" customHeight="1" x14ac:dyDescent="0.2">
      <c r="A187" s="146"/>
      <c r="B187" s="69" t="s">
        <v>15</v>
      </c>
      <c r="C187" s="69" t="s">
        <v>153</v>
      </c>
      <c r="D187" s="99"/>
      <c r="E187" s="83">
        <v>125</v>
      </c>
      <c r="F187" s="35">
        <f t="shared" si="7"/>
        <v>0</v>
      </c>
    </row>
    <row r="188" spans="1:6" ht="12.75" customHeight="1" x14ac:dyDescent="0.2">
      <c r="A188" s="146"/>
      <c r="B188" s="69" t="s">
        <v>16</v>
      </c>
      <c r="C188" s="69" t="s">
        <v>152</v>
      </c>
      <c r="D188" s="99"/>
      <c r="E188" s="83">
        <v>240</v>
      </c>
      <c r="F188" s="35">
        <f t="shared" si="7"/>
        <v>0</v>
      </c>
    </row>
    <row r="189" spans="1:6" ht="12.75" customHeight="1" x14ac:dyDescent="0.2">
      <c r="A189" s="146"/>
      <c r="B189" s="69" t="s">
        <v>17</v>
      </c>
      <c r="C189" s="69" t="s">
        <v>153</v>
      </c>
      <c r="D189" s="100"/>
      <c r="E189" s="84">
        <v>460</v>
      </c>
      <c r="F189" s="35">
        <f t="shared" si="7"/>
        <v>0</v>
      </c>
    </row>
    <row r="190" spans="1:6" ht="12.75" customHeight="1" x14ac:dyDescent="0.2">
      <c r="A190" s="146"/>
      <c r="B190" s="69" t="s">
        <v>14</v>
      </c>
      <c r="C190" s="69" t="s">
        <v>154</v>
      </c>
      <c r="D190" s="99"/>
      <c r="E190" s="126">
        <v>40</v>
      </c>
      <c r="F190" s="35">
        <f t="shared" si="7"/>
        <v>0</v>
      </c>
    </row>
    <row r="191" spans="1:6" ht="12.75" customHeight="1" x14ac:dyDescent="0.2">
      <c r="A191" s="146"/>
      <c r="B191" s="69" t="s">
        <v>15</v>
      </c>
      <c r="C191" s="69" t="s">
        <v>154</v>
      </c>
      <c r="D191" s="99"/>
      <c r="E191" s="126">
        <v>175</v>
      </c>
      <c r="F191" s="35">
        <f t="shared" si="7"/>
        <v>0</v>
      </c>
    </row>
    <row r="192" spans="1:6" ht="12.75" customHeight="1" x14ac:dyDescent="0.2">
      <c r="A192" s="146"/>
      <c r="B192" s="69" t="s">
        <v>16</v>
      </c>
      <c r="C192" s="69" t="s">
        <v>155</v>
      </c>
      <c r="D192" s="99"/>
      <c r="E192" s="126">
        <v>330</v>
      </c>
      <c r="F192" s="35">
        <f t="shared" si="7"/>
        <v>0</v>
      </c>
    </row>
    <row r="193" spans="1:6" ht="12.75" customHeight="1" x14ac:dyDescent="0.2">
      <c r="A193" s="146"/>
      <c r="B193" s="69" t="s">
        <v>17</v>
      </c>
      <c r="C193" s="69" t="s">
        <v>155</v>
      </c>
      <c r="D193" s="99"/>
      <c r="E193" s="126">
        <v>620</v>
      </c>
      <c r="F193" s="35">
        <f t="shared" si="7"/>
        <v>0</v>
      </c>
    </row>
    <row r="194" spans="1:6" ht="12.75" customHeight="1" x14ac:dyDescent="0.2">
      <c r="A194" s="147"/>
      <c r="B194" s="38" t="s">
        <v>150</v>
      </c>
      <c r="C194" s="80"/>
      <c r="D194" s="40"/>
      <c r="E194" s="41"/>
      <c r="F194" s="42">
        <f>SUM(F186:F193)</f>
        <v>0</v>
      </c>
    </row>
    <row r="195" spans="1:6" ht="12.75" customHeight="1" x14ac:dyDescent="0.2">
      <c r="A195" s="145" t="s">
        <v>20</v>
      </c>
      <c r="B195" s="69" t="s">
        <v>14</v>
      </c>
      <c r="C195" s="69" t="s">
        <v>152</v>
      </c>
      <c r="D195" s="101"/>
      <c r="E195" s="82">
        <v>20</v>
      </c>
      <c r="F195" s="35">
        <f t="shared" ref="F195:F202" si="8">D195*E195</f>
        <v>0</v>
      </c>
    </row>
    <row r="196" spans="1:6" ht="12.75" customHeight="1" x14ac:dyDescent="0.2">
      <c r="A196" s="146"/>
      <c r="B196" s="69" t="s">
        <v>15</v>
      </c>
      <c r="C196" s="69" t="s">
        <v>153</v>
      </c>
      <c r="D196" s="99"/>
      <c r="E196" s="83">
        <v>95</v>
      </c>
      <c r="F196" s="35">
        <f t="shared" si="8"/>
        <v>0</v>
      </c>
    </row>
    <row r="197" spans="1:6" ht="12.75" customHeight="1" x14ac:dyDescent="0.2">
      <c r="A197" s="146"/>
      <c r="B197" s="69" t="s">
        <v>16</v>
      </c>
      <c r="C197" s="69" t="s">
        <v>152</v>
      </c>
      <c r="D197" s="99"/>
      <c r="E197" s="83">
        <v>180</v>
      </c>
      <c r="F197" s="35">
        <f t="shared" si="8"/>
        <v>0</v>
      </c>
    </row>
    <row r="198" spans="1:6" ht="12.75" customHeight="1" x14ac:dyDescent="0.2">
      <c r="A198" s="146"/>
      <c r="B198" s="69" t="s">
        <v>17</v>
      </c>
      <c r="C198" s="69" t="s">
        <v>153</v>
      </c>
      <c r="D198" s="100"/>
      <c r="E198" s="84">
        <v>340</v>
      </c>
      <c r="F198" s="35">
        <f t="shared" si="8"/>
        <v>0</v>
      </c>
    </row>
    <row r="199" spans="1:6" ht="12.75" customHeight="1" x14ac:dyDescent="0.2">
      <c r="A199" s="146"/>
      <c r="B199" s="69" t="s">
        <v>14</v>
      </c>
      <c r="C199" s="69" t="s">
        <v>154</v>
      </c>
      <c r="D199" s="99"/>
      <c r="E199" s="126">
        <v>30</v>
      </c>
      <c r="F199" s="35">
        <f t="shared" si="8"/>
        <v>0</v>
      </c>
    </row>
    <row r="200" spans="1:6" ht="12.75" customHeight="1" x14ac:dyDescent="0.2">
      <c r="A200" s="146"/>
      <c r="B200" s="69" t="s">
        <v>15</v>
      </c>
      <c r="C200" s="69" t="s">
        <v>154</v>
      </c>
      <c r="D200" s="99"/>
      <c r="E200" s="126">
        <v>140</v>
      </c>
      <c r="F200" s="35">
        <f t="shared" si="8"/>
        <v>0</v>
      </c>
    </row>
    <row r="201" spans="1:6" ht="12.75" customHeight="1" x14ac:dyDescent="0.2">
      <c r="A201" s="146"/>
      <c r="B201" s="69" t="s">
        <v>16</v>
      </c>
      <c r="C201" s="69" t="s">
        <v>155</v>
      </c>
      <c r="D201" s="99"/>
      <c r="E201" s="126">
        <v>260</v>
      </c>
      <c r="F201" s="35">
        <f t="shared" si="8"/>
        <v>0</v>
      </c>
    </row>
    <row r="202" spans="1:6" ht="12.75" customHeight="1" x14ac:dyDescent="0.2">
      <c r="A202" s="146"/>
      <c r="B202" s="69" t="s">
        <v>17</v>
      </c>
      <c r="C202" s="69" t="s">
        <v>155</v>
      </c>
      <c r="D202" s="99"/>
      <c r="E202" s="126">
        <v>480</v>
      </c>
      <c r="F202" s="35">
        <f t="shared" si="8"/>
        <v>0</v>
      </c>
    </row>
    <row r="203" spans="1:6" ht="12.75" customHeight="1" x14ac:dyDescent="0.2">
      <c r="A203" s="147"/>
      <c r="B203" s="38" t="s">
        <v>151</v>
      </c>
      <c r="C203" s="80"/>
      <c r="D203" s="40"/>
      <c r="E203" s="41"/>
      <c r="F203" s="42">
        <f>SUM(F195:F202)</f>
        <v>0</v>
      </c>
    </row>
    <row r="204" spans="1:6" ht="12.75" customHeight="1" x14ac:dyDescent="0.2">
      <c r="A204" s="43" t="s">
        <v>180</v>
      </c>
      <c r="B204" s="29"/>
      <c r="C204" s="143"/>
      <c r="D204" s="31" t="s">
        <v>36</v>
      </c>
      <c r="E204" s="32" t="s">
        <v>86</v>
      </c>
      <c r="F204" s="33" t="s">
        <v>37</v>
      </c>
    </row>
    <row r="205" spans="1:6" ht="12.75" customHeight="1" x14ac:dyDescent="0.2">
      <c r="A205" s="138"/>
      <c r="B205" s="130" t="s">
        <v>181</v>
      </c>
      <c r="C205" s="133"/>
      <c r="D205" s="101"/>
      <c r="E205" s="135">
        <v>55</v>
      </c>
      <c r="F205" s="136">
        <f>D205*E205</f>
        <v>0</v>
      </c>
    </row>
    <row r="206" spans="1:6" ht="12.75" customHeight="1" x14ac:dyDescent="0.2">
      <c r="A206" s="139"/>
      <c r="B206" s="130" t="s">
        <v>182</v>
      </c>
      <c r="C206" s="133"/>
      <c r="D206" s="101"/>
      <c r="E206" s="135">
        <v>0</v>
      </c>
      <c r="F206" s="136">
        <f>D206*E206</f>
        <v>0</v>
      </c>
    </row>
    <row r="207" spans="1:6" ht="12.75" customHeight="1" x14ac:dyDescent="0.2">
      <c r="A207" s="140"/>
      <c r="B207" s="38" t="s">
        <v>183</v>
      </c>
      <c r="C207" s="80"/>
      <c r="D207" s="40"/>
      <c r="E207" s="41"/>
      <c r="F207" s="42">
        <f>SUM(F205:F206)</f>
        <v>0</v>
      </c>
    </row>
    <row r="208" spans="1:6" ht="12.75" customHeight="1" x14ac:dyDescent="0.2">
      <c r="A208" s="58" t="s">
        <v>80</v>
      </c>
      <c r="B208" s="59"/>
      <c r="C208" s="59"/>
      <c r="D208" s="60"/>
      <c r="E208" s="61"/>
      <c r="F208" s="56">
        <f>F169+F174+F179+F185+F194+F203+F207</f>
        <v>0</v>
      </c>
    </row>
    <row r="209" spans="1:6" ht="12.75" customHeight="1" x14ac:dyDescent="0.2">
      <c r="A209" s="132"/>
      <c r="B209" s="75"/>
      <c r="C209" s="64"/>
      <c r="D209" s="72"/>
      <c r="E209" s="73"/>
      <c r="F209" s="74"/>
    </row>
    <row r="210" spans="1:6" ht="12.75" customHeight="1" x14ac:dyDescent="0.2">
      <c r="A210" s="93" t="s">
        <v>25</v>
      </c>
      <c r="B210" s="88" t="s">
        <v>6</v>
      </c>
      <c r="C210" s="94"/>
      <c r="D210" s="95" t="s">
        <v>36</v>
      </c>
      <c r="E210" s="96" t="s">
        <v>86</v>
      </c>
      <c r="F210" s="96" t="s">
        <v>37</v>
      </c>
    </row>
    <row r="211" spans="1:6" ht="12.75" customHeight="1" x14ac:dyDescent="0.2">
      <c r="A211" s="77"/>
      <c r="B211" s="34" t="s">
        <v>7</v>
      </c>
      <c r="C211" s="104"/>
      <c r="D211" s="99"/>
      <c r="E211" s="35">
        <v>30</v>
      </c>
      <c r="F211" s="35">
        <f t="shared" ref="F211" si="9">D211*E211</f>
        <v>0</v>
      </c>
    </row>
    <row r="212" spans="1:6" ht="12.75" customHeight="1" x14ac:dyDescent="0.2">
      <c r="A212" s="141"/>
      <c r="B212" s="34" t="s">
        <v>8</v>
      </c>
      <c r="C212" s="34"/>
      <c r="D212" s="99"/>
      <c r="E212" s="35">
        <v>55</v>
      </c>
      <c r="F212" s="57">
        <f>D212*E212</f>
        <v>0</v>
      </c>
    </row>
    <row r="213" spans="1:6" x14ac:dyDescent="0.2">
      <c r="A213" s="52" t="s">
        <v>79</v>
      </c>
      <c r="B213" s="53"/>
      <c r="C213" s="53"/>
      <c r="D213" s="54"/>
      <c r="E213" s="55"/>
      <c r="F213" s="56">
        <f>SUM(F211:F212)</f>
        <v>0</v>
      </c>
    </row>
    <row r="214" spans="1:6" ht="12.75" customHeight="1" x14ac:dyDescent="0.2">
      <c r="A214" s="77"/>
      <c r="B214" s="75"/>
      <c r="C214" s="75"/>
      <c r="D214" s="72"/>
      <c r="E214" s="73"/>
      <c r="F214" s="74"/>
    </row>
    <row r="215" spans="1:6" x14ac:dyDescent="0.2">
      <c r="A215" s="93" t="s">
        <v>56</v>
      </c>
      <c r="B215" s="88" t="s">
        <v>57</v>
      </c>
      <c r="C215" s="94"/>
      <c r="D215" s="95" t="s">
        <v>36</v>
      </c>
      <c r="E215" s="96" t="s">
        <v>86</v>
      </c>
      <c r="F215" s="96" t="s">
        <v>37</v>
      </c>
    </row>
    <row r="216" spans="1:6" x14ac:dyDescent="0.2">
      <c r="B216" s="48" t="s">
        <v>184</v>
      </c>
      <c r="C216" s="48"/>
      <c r="D216" s="99"/>
      <c r="E216" s="49">
        <v>0</v>
      </c>
      <c r="F216" s="35">
        <f>D216*E216</f>
        <v>0</v>
      </c>
    </row>
    <row r="217" spans="1:6" s="97" customFormat="1" ht="15" x14ac:dyDescent="0.2">
      <c r="A217" s="52" t="s">
        <v>79</v>
      </c>
      <c r="B217" s="53"/>
      <c r="C217" s="53"/>
      <c r="D217" s="54"/>
      <c r="E217" s="55"/>
      <c r="F217" s="56">
        <f>F216</f>
        <v>0</v>
      </c>
    </row>
    <row r="218" spans="1:6" x14ac:dyDescent="0.2">
      <c r="A218" s="85"/>
      <c r="D218" s="12"/>
    </row>
    <row r="219" spans="1:6" ht="15.75" x14ac:dyDescent="0.25">
      <c r="A219" s="3" t="s">
        <v>87</v>
      </c>
      <c r="B219" s="4"/>
      <c r="C219" s="4"/>
      <c r="D219" s="5"/>
      <c r="E219" s="6"/>
      <c r="F219" s="7">
        <f>F217+F213+F208+F161+F157+F148+F138+F120+F111+F100+F84+F77+F69+F62+F55+F113+F124</f>
        <v>0</v>
      </c>
    </row>
    <row r="222" spans="1:6" ht="15" x14ac:dyDescent="0.2">
      <c r="A222" s="97"/>
    </row>
  </sheetData>
  <mergeCells count="46">
    <mergeCell ref="A175:A179"/>
    <mergeCell ref="A181:A185"/>
    <mergeCell ref="A186:A194"/>
    <mergeCell ref="A195:A203"/>
    <mergeCell ref="A65:A68"/>
    <mergeCell ref="A72:A76"/>
    <mergeCell ref="A127:A131"/>
    <mergeCell ref="A132:A136"/>
    <mergeCell ref="A165:A169"/>
    <mergeCell ref="A170:A174"/>
    <mergeCell ref="A58:A61"/>
    <mergeCell ref="C27:D27"/>
    <mergeCell ref="B28:D28"/>
    <mergeCell ref="C32:D32"/>
    <mergeCell ref="C33:D33"/>
    <mergeCell ref="C34:D34"/>
    <mergeCell ref="C35:D35"/>
    <mergeCell ref="C36:D36"/>
    <mergeCell ref="B37:D37"/>
    <mergeCell ref="A39:F39"/>
    <mergeCell ref="A44:A48"/>
    <mergeCell ref="A50:A54"/>
    <mergeCell ref="B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14:D14"/>
    <mergeCell ref="B1:E1"/>
    <mergeCell ref="B2:E2"/>
    <mergeCell ref="B4:E4"/>
    <mergeCell ref="B5:E5"/>
    <mergeCell ref="C6:E6"/>
    <mergeCell ref="C8:D8"/>
    <mergeCell ref="C9:D9"/>
    <mergeCell ref="C10:D10"/>
    <mergeCell ref="C11:D11"/>
    <mergeCell ref="C12:D12"/>
    <mergeCell ref="C13:D13"/>
  </mergeCells>
  <printOptions horizontalCentered="1" verticalCentered="1"/>
  <pageMargins left="0.7" right="0.7" top="0.25" bottom="0.5" header="0.3" footer="0.1"/>
  <pageSetup fitToHeight="0" orientation="portrait" r:id="rId1"/>
  <headerFooter>
    <oddFooter>&amp;C&amp;A Page &amp;P</oddFooter>
  </headerFooter>
  <rowBreaks count="4" manualBreakCount="4">
    <brk id="38" max="16383" man="1"/>
    <brk id="85" max="5" man="1"/>
    <brk id="149" max="5" man="1"/>
    <brk id="203" max="5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22"/>
  <sheetViews>
    <sheetView view="pageBreakPreview" topLeftCell="A91" zoomScale="110" zoomScaleNormal="125" zoomScaleSheetLayoutView="110" zoomScalePageLayoutView="150" workbookViewId="0">
      <selection activeCell="F113" sqref="F113"/>
    </sheetView>
  </sheetViews>
  <sheetFormatPr defaultColWidth="8.85546875" defaultRowHeight="12.75" x14ac:dyDescent="0.2"/>
  <cols>
    <col min="1" max="1" width="8.140625" style="12" customWidth="1"/>
    <col min="2" max="2" width="15.28515625" style="12" customWidth="1"/>
    <col min="3" max="3" width="14" style="12" bestFit="1" customWidth="1"/>
    <col min="4" max="4" width="11.42578125" style="21" customWidth="1"/>
    <col min="5" max="5" width="13.28515625" style="12" customWidth="1"/>
    <col min="6" max="6" width="14.28515625" style="12" customWidth="1"/>
    <col min="7" max="7" width="30" style="12" bestFit="1" customWidth="1"/>
    <col min="8" max="8" width="8.85546875" style="12"/>
    <col min="9" max="9" width="8.140625" style="12" bestFit="1" customWidth="1"/>
    <col min="10" max="16384" width="8.85546875" style="12"/>
  </cols>
  <sheetData>
    <row r="1" spans="1:5" s="2" customFormat="1" ht="18" x14ac:dyDescent="0.25">
      <c r="B1" s="153" t="s">
        <v>72</v>
      </c>
      <c r="C1" s="153"/>
      <c r="D1" s="153"/>
      <c r="E1" s="153"/>
    </row>
    <row r="2" spans="1:5" s="2" customFormat="1" ht="18" x14ac:dyDescent="0.25">
      <c r="B2" s="153" t="s">
        <v>73</v>
      </c>
      <c r="C2" s="153"/>
      <c r="D2" s="153"/>
      <c r="E2" s="153"/>
    </row>
    <row r="3" spans="1:5" s="8" customFormat="1" x14ac:dyDescent="0.25">
      <c r="E3" s="9"/>
    </row>
    <row r="4" spans="1:5" s="8" customFormat="1" x14ac:dyDescent="0.25">
      <c r="B4" s="154" t="s">
        <v>109</v>
      </c>
      <c r="C4" s="155"/>
      <c r="D4" s="155"/>
      <c r="E4" s="156"/>
    </row>
    <row r="5" spans="1:5" s="10" customFormat="1" x14ac:dyDescent="0.2">
      <c r="B5" s="157" t="s">
        <v>173</v>
      </c>
      <c r="C5" s="158"/>
      <c r="D5" s="158"/>
      <c r="E5" s="159"/>
    </row>
    <row r="6" spans="1:5" x14ac:dyDescent="0.2">
      <c r="A6" s="11"/>
      <c r="B6" s="106" t="s">
        <v>94</v>
      </c>
      <c r="C6" s="160" t="s">
        <v>130</v>
      </c>
      <c r="D6" s="160"/>
      <c r="E6" s="160"/>
    </row>
    <row r="7" spans="1:5" s="8" customFormat="1" x14ac:dyDescent="0.25">
      <c r="E7" s="9"/>
    </row>
    <row r="8" spans="1:5" x14ac:dyDescent="0.2">
      <c r="B8" s="13" t="s">
        <v>74</v>
      </c>
      <c r="C8" s="161" t="s">
        <v>75</v>
      </c>
      <c r="D8" s="162"/>
      <c r="E8" s="14" t="s">
        <v>76</v>
      </c>
    </row>
    <row r="9" spans="1:5" x14ac:dyDescent="0.2">
      <c r="B9" s="15" t="s">
        <v>28</v>
      </c>
      <c r="C9" s="163" t="s">
        <v>42</v>
      </c>
      <c r="D9" s="164"/>
      <c r="E9" s="16">
        <f>F62</f>
        <v>0</v>
      </c>
    </row>
    <row r="10" spans="1:5" x14ac:dyDescent="0.2">
      <c r="B10" s="15" t="s">
        <v>45</v>
      </c>
      <c r="C10" s="163" t="s">
        <v>46</v>
      </c>
      <c r="D10" s="164"/>
      <c r="E10" s="16">
        <f>F148</f>
        <v>0</v>
      </c>
    </row>
    <row r="11" spans="1:5" x14ac:dyDescent="0.2">
      <c r="B11" s="15" t="s">
        <v>47</v>
      </c>
      <c r="C11" s="163" t="s">
        <v>48</v>
      </c>
      <c r="D11" s="164"/>
      <c r="E11" s="16">
        <f>F157</f>
        <v>0</v>
      </c>
    </row>
    <row r="12" spans="1:5" x14ac:dyDescent="0.2">
      <c r="B12" s="15" t="s">
        <v>49</v>
      </c>
      <c r="C12" s="163" t="s">
        <v>51</v>
      </c>
      <c r="D12" s="164"/>
      <c r="E12" s="16">
        <f>F160</f>
        <v>0</v>
      </c>
    </row>
    <row r="13" spans="1:5" x14ac:dyDescent="0.2">
      <c r="B13" s="15" t="s">
        <v>163</v>
      </c>
      <c r="C13" s="163" t="s">
        <v>168</v>
      </c>
      <c r="D13" s="164"/>
      <c r="E13" s="16">
        <f>F111</f>
        <v>0</v>
      </c>
    </row>
    <row r="14" spans="1:5" x14ac:dyDescent="0.2">
      <c r="B14" s="15" t="s">
        <v>24</v>
      </c>
      <c r="C14" s="163" t="s">
        <v>52</v>
      </c>
      <c r="D14" s="164"/>
      <c r="E14" s="16">
        <f>F84</f>
        <v>0</v>
      </c>
    </row>
    <row r="15" spans="1:5" x14ac:dyDescent="0.2">
      <c r="B15" s="15" t="s">
        <v>29</v>
      </c>
      <c r="C15" s="163" t="s">
        <v>53</v>
      </c>
      <c r="D15" s="164"/>
      <c r="E15" s="16">
        <f>F55</f>
        <v>0</v>
      </c>
    </row>
    <row r="16" spans="1:5" x14ac:dyDescent="0.2">
      <c r="B16" s="15" t="s">
        <v>54</v>
      </c>
      <c r="C16" s="163" t="s">
        <v>55</v>
      </c>
      <c r="D16" s="164"/>
      <c r="E16" s="17">
        <f>F77</f>
        <v>0</v>
      </c>
    </row>
    <row r="17" spans="2:5" x14ac:dyDescent="0.2">
      <c r="B17" s="15" t="s">
        <v>56</v>
      </c>
      <c r="C17" s="163" t="s">
        <v>57</v>
      </c>
      <c r="D17" s="164"/>
      <c r="E17" s="16">
        <f>F217</f>
        <v>0</v>
      </c>
    </row>
    <row r="18" spans="2:5" x14ac:dyDescent="0.2">
      <c r="B18" s="15" t="s">
        <v>25</v>
      </c>
      <c r="C18" s="163" t="s">
        <v>58</v>
      </c>
      <c r="D18" s="164"/>
      <c r="E18" s="16">
        <f>F213</f>
        <v>0</v>
      </c>
    </row>
    <row r="19" spans="2:5" x14ac:dyDescent="0.2">
      <c r="B19" s="15" t="s">
        <v>59</v>
      </c>
      <c r="C19" s="163" t="s">
        <v>60</v>
      </c>
      <c r="D19" s="164"/>
      <c r="E19" s="16">
        <f>F69</f>
        <v>0</v>
      </c>
    </row>
    <row r="20" spans="2:5" x14ac:dyDescent="0.2">
      <c r="B20" s="15" t="s">
        <v>31</v>
      </c>
      <c r="C20" s="163" t="s">
        <v>61</v>
      </c>
      <c r="D20" s="164"/>
      <c r="E20" s="16">
        <f>F100</f>
        <v>0</v>
      </c>
    </row>
    <row r="21" spans="2:5" x14ac:dyDescent="0.2">
      <c r="B21" s="15" t="s">
        <v>62</v>
      </c>
      <c r="C21" s="163" t="s">
        <v>65</v>
      </c>
      <c r="D21" s="164"/>
      <c r="E21" s="16">
        <f>F120</f>
        <v>0</v>
      </c>
    </row>
    <row r="22" spans="2:5" x14ac:dyDescent="0.2">
      <c r="B22" s="15" t="s">
        <v>27</v>
      </c>
      <c r="C22" s="163" t="s">
        <v>110</v>
      </c>
      <c r="D22" s="164"/>
      <c r="E22" s="16">
        <f>F208</f>
        <v>0</v>
      </c>
    </row>
    <row r="23" spans="2:5" x14ac:dyDescent="0.2">
      <c r="B23" s="15" t="s">
        <v>30</v>
      </c>
      <c r="C23" s="163" t="s">
        <v>63</v>
      </c>
      <c r="D23" s="164"/>
      <c r="E23" s="16">
        <f>F138</f>
        <v>0</v>
      </c>
    </row>
    <row r="24" spans="2:5" x14ac:dyDescent="0.2">
      <c r="B24" s="15" t="s">
        <v>190</v>
      </c>
      <c r="C24" s="163" t="s">
        <v>105</v>
      </c>
      <c r="D24" s="164"/>
      <c r="E24" s="16">
        <f>F124</f>
        <v>0</v>
      </c>
    </row>
    <row r="25" spans="2:5" x14ac:dyDescent="0.2">
      <c r="B25" s="15" t="s">
        <v>33</v>
      </c>
      <c r="C25" s="163" t="s">
        <v>64</v>
      </c>
      <c r="D25" s="164"/>
      <c r="E25" s="16">
        <f>F113</f>
        <v>0</v>
      </c>
    </row>
    <row r="26" spans="2:5" x14ac:dyDescent="0.2">
      <c r="B26" s="165" t="s">
        <v>119</v>
      </c>
      <c r="C26" s="166"/>
      <c r="D26" s="167"/>
      <c r="E26" s="105">
        <f>SUM(E9:E25)</f>
        <v>0</v>
      </c>
    </row>
    <row r="27" spans="2:5" x14ac:dyDescent="0.2">
      <c r="B27" s="15" t="s">
        <v>71</v>
      </c>
      <c r="C27" s="163" t="s">
        <v>121</v>
      </c>
      <c r="D27" s="164"/>
      <c r="E27" s="22">
        <f>IF($E$38=$E$29,0,IF($E$38&gt;$E$29,$E$38-$E$29,0))</f>
        <v>0</v>
      </c>
    </row>
    <row r="28" spans="2:5" x14ac:dyDescent="0.2">
      <c r="B28" s="165" t="s">
        <v>122</v>
      </c>
      <c r="C28" s="166"/>
      <c r="D28" s="167"/>
      <c r="E28" s="18">
        <f>E26+E27</f>
        <v>0</v>
      </c>
    </row>
    <row r="29" spans="2:5" s="1" customFormat="1" ht="15" hidden="1" customHeight="1" x14ac:dyDescent="0.25">
      <c r="E29" s="102">
        <f>SUM(E9:E25)</f>
        <v>0</v>
      </c>
    </row>
    <row r="30" spans="2:5" x14ac:dyDescent="0.2">
      <c r="B30" s="19"/>
      <c r="C30" s="19"/>
      <c r="D30" s="19"/>
      <c r="E30" s="20"/>
    </row>
    <row r="31" spans="2:5" x14ac:dyDescent="0.2">
      <c r="D31" s="12"/>
      <c r="E31" s="21"/>
    </row>
    <row r="32" spans="2:5" x14ac:dyDescent="0.2">
      <c r="B32" s="13" t="s">
        <v>74</v>
      </c>
      <c r="C32" s="161" t="s">
        <v>77</v>
      </c>
      <c r="D32" s="162"/>
      <c r="E32" s="14" t="s">
        <v>76</v>
      </c>
    </row>
    <row r="33" spans="1:6" x14ac:dyDescent="0.2">
      <c r="B33" s="15" t="s">
        <v>35</v>
      </c>
      <c r="C33" s="163" t="s">
        <v>66</v>
      </c>
      <c r="D33" s="164"/>
      <c r="E33" s="98">
        <v>0</v>
      </c>
    </row>
    <row r="34" spans="1:6" x14ac:dyDescent="0.2">
      <c r="B34" s="15" t="s">
        <v>67</v>
      </c>
      <c r="C34" s="163" t="s">
        <v>69</v>
      </c>
      <c r="D34" s="164"/>
      <c r="E34" s="98">
        <v>0</v>
      </c>
    </row>
    <row r="35" spans="1:6" x14ac:dyDescent="0.2">
      <c r="B35" s="15" t="s">
        <v>68</v>
      </c>
      <c r="C35" s="163" t="s">
        <v>70</v>
      </c>
      <c r="D35" s="164"/>
      <c r="E35" s="98">
        <v>0</v>
      </c>
    </row>
    <row r="36" spans="1:6" x14ac:dyDescent="0.2">
      <c r="B36" s="15" t="s">
        <v>71</v>
      </c>
      <c r="C36" s="163" t="s">
        <v>120</v>
      </c>
      <c r="D36" s="164"/>
      <c r="E36" s="22">
        <f>IF($E$29=$E$38,0,IF($E$29&gt;$E$38,$E$29-$E$38,0))</f>
        <v>0</v>
      </c>
    </row>
    <row r="37" spans="1:6" x14ac:dyDescent="0.2">
      <c r="B37" s="165" t="s">
        <v>123</v>
      </c>
      <c r="C37" s="166"/>
      <c r="D37" s="167"/>
      <c r="E37" s="18">
        <f>SUM(E33:E35)+E36</f>
        <v>0</v>
      </c>
    </row>
    <row r="38" spans="1:6" ht="12" hidden="1" customHeight="1" x14ac:dyDescent="0.2">
      <c r="E38" s="27">
        <f>SUM(E33:E35)</f>
        <v>0</v>
      </c>
    </row>
    <row r="39" spans="1:6" s="86" customFormat="1" ht="18" x14ac:dyDescent="0.25">
      <c r="A39" s="153" t="s">
        <v>93</v>
      </c>
      <c r="B39" s="153"/>
      <c r="C39" s="153"/>
      <c r="D39" s="153"/>
      <c r="E39" s="153"/>
      <c r="F39" s="153"/>
    </row>
    <row r="40" spans="1:6" x14ac:dyDescent="0.2">
      <c r="A40" s="23"/>
      <c r="C40" s="23" t="s">
        <v>108</v>
      </c>
      <c r="D40" s="24" t="str">
        <f>B5</f>
        <v>Sunday</v>
      </c>
      <c r="E40" s="23"/>
      <c r="F40" s="23"/>
    </row>
    <row r="41" spans="1:6" ht="12.75" customHeight="1" x14ac:dyDescent="0.2">
      <c r="D41" s="25"/>
      <c r="E41" s="26"/>
      <c r="F41" s="27"/>
    </row>
    <row r="42" spans="1:6" ht="12.75" customHeight="1" x14ac:dyDescent="0.2">
      <c r="A42" s="87" t="s">
        <v>29</v>
      </c>
      <c r="B42" s="88" t="s">
        <v>98</v>
      </c>
      <c r="C42" s="89"/>
      <c r="D42" s="90"/>
      <c r="E42" s="91"/>
      <c r="F42" s="92"/>
    </row>
    <row r="43" spans="1:6" ht="12.75" customHeight="1" x14ac:dyDescent="0.2">
      <c r="A43" s="30" t="s">
        <v>13</v>
      </c>
      <c r="B43" s="28"/>
      <c r="C43" s="29"/>
      <c r="D43" s="31" t="s">
        <v>36</v>
      </c>
      <c r="E43" s="32" t="s">
        <v>86</v>
      </c>
      <c r="F43" s="33" t="s">
        <v>37</v>
      </c>
    </row>
    <row r="44" spans="1:6" ht="12.75" customHeight="1" x14ac:dyDescent="0.2">
      <c r="A44" s="168" t="s">
        <v>89</v>
      </c>
      <c r="B44" s="34" t="s">
        <v>9</v>
      </c>
      <c r="C44" s="34"/>
      <c r="D44" s="99"/>
      <c r="E44" s="35">
        <v>25</v>
      </c>
      <c r="F44" s="35">
        <f>D44*E44</f>
        <v>0</v>
      </c>
    </row>
    <row r="45" spans="1:6" ht="12.75" customHeight="1" x14ac:dyDescent="0.2">
      <c r="A45" s="168"/>
      <c r="B45" s="34" t="s">
        <v>10</v>
      </c>
      <c r="C45" s="34"/>
      <c r="D45" s="99"/>
      <c r="E45" s="36">
        <v>75</v>
      </c>
      <c r="F45" s="35">
        <f>D45*E45</f>
        <v>0</v>
      </c>
    </row>
    <row r="46" spans="1:6" ht="12.75" customHeight="1" x14ac:dyDescent="0.2">
      <c r="A46" s="168"/>
      <c r="B46" s="34" t="s">
        <v>11</v>
      </c>
      <c r="C46" s="34"/>
      <c r="D46" s="99"/>
      <c r="E46" s="36">
        <v>150</v>
      </c>
      <c r="F46" s="35">
        <f>D46*E46</f>
        <v>0</v>
      </c>
    </row>
    <row r="47" spans="1:6" ht="12.75" customHeight="1" x14ac:dyDescent="0.2">
      <c r="A47" s="168"/>
      <c r="B47" s="34" t="s">
        <v>12</v>
      </c>
      <c r="C47" s="34"/>
      <c r="D47" s="100"/>
      <c r="E47" s="37">
        <v>300</v>
      </c>
      <c r="F47" s="35">
        <f>D47*E47</f>
        <v>0</v>
      </c>
    </row>
    <row r="48" spans="1:6" ht="12.75" customHeight="1" x14ac:dyDescent="0.2">
      <c r="A48" s="173"/>
      <c r="B48" s="38" t="s">
        <v>91</v>
      </c>
      <c r="C48" s="39"/>
      <c r="D48" s="40"/>
      <c r="E48" s="41"/>
      <c r="F48" s="42">
        <f>SUM(F44:F47)</f>
        <v>0</v>
      </c>
    </row>
    <row r="49" spans="1:6" ht="12.75" customHeight="1" x14ac:dyDescent="0.2">
      <c r="A49" s="43" t="s">
        <v>19</v>
      </c>
      <c r="B49" s="44"/>
      <c r="C49" s="45"/>
      <c r="D49" s="46" t="s">
        <v>36</v>
      </c>
      <c r="E49" s="47" t="s">
        <v>86</v>
      </c>
      <c r="F49" s="33" t="s">
        <v>37</v>
      </c>
    </row>
    <row r="50" spans="1:6" ht="12.75" customHeight="1" x14ac:dyDescent="0.2">
      <c r="A50" s="168" t="s">
        <v>89</v>
      </c>
      <c r="B50" s="34" t="s">
        <v>9</v>
      </c>
      <c r="C50" s="48"/>
      <c r="D50" s="99"/>
      <c r="E50" s="49">
        <v>35</v>
      </c>
      <c r="F50" s="35">
        <f>D50*E50</f>
        <v>0</v>
      </c>
    </row>
    <row r="51" spans="1:6" ht="12.75" customHeight="1" x14ac:dyDescent="0.2">
      <c r="A51" s="168"/>
      <c r="B51" s="34" t="s">
        <v>10</v>
      </c>
      <c r="C51" s="48"/>
      <c r="D51" s="99"/>
      <c r="E51" s="49">
        <v>105</v>
      </c>
      <c r="F51" s="35">
        <f>D51*E51</f>
        <v>0</v>
      </c>
    </row>
    <row r="52" spans="1:6" ht="12.75" customHeight="1" x14ac:dyDescent="0.2">
      <c r="A52" s="168"/>
      <c r="B52" s="34" t="s">
        <v>11</v>
      </c>
      <c r="C52" s="48"/>
      <c r="D52" s="99"/>
      <c r="E52" s="49">
        <f>35*6</f>
        <v>210</v>
      </c>
      <c r="F52" s="35">
        <f>D52*E52</f>
        <v>0</v>
      </c>
    </row>
    <row r="53" spans="1:6" ht="12.75" customHeight="1" x14ac:dyDescent="0.2">
      <c r="A53" s="168"/>
      <c r="B53" s="34" t="s">
        <v>12</v>
      </c>
      <c r="C53" s="48"/>
      <c r="D53" s="100"/>
      <c r="E53" s="50">
        <f>35*12</f>
        <v>420</v>
      </c>
      <c r="F53" s="35">
        <f>D53*E53</f>
        <v>0</v>
      </c>
    </row>
    <row r="54" spans="1:6" ht="12.75" customHeight="1" x14ac:dyDescent="0.2">
      <c r="A54" s="173"/>
      <c r="B54" s="38" t="s">
        <v>91</v>
      </c>
      <c r="C54" s="39"/>
      <c r="D54" s="40"/>
      <c r="E54" s="41"/>
      <c r="F54" s="51">
        <f>SUM(F50:F53)</f>
        <v>0</v>
      </c>
    </row>
    <row r="55" spans="1:6" ht="12.75" customHeight="1" x14ac:dyDescent="0.2">
      <c r="A55" s="52" t="s">
        <v>39</v>
      </c>
      <c r="B55" s="53"/>
      <c r="C55" s="53"/>
      <c r="D55" s="54"/>
      <c r="E55" s="55"/>
      <c r="F55" s="56">
        <f>F48+F54</f>
        <v>0</v>
      </c>
    </row>
    <row r="56" spans="1:6" ht="12.75" customHeight="1" x14ac:dyDescent="0.2">
      <c r="D56" s="12"/>
    </row>
    <row r="57" spans="1:6" ht="12.75" customHeight="1" x14ac:dyDescent="0.2">
      <c r="A57" s="93" t="s">
        <v>28</v>
      </c>
      <c r="B57" s="88" t="s">
        <v>96</v>
      </c>
      <c r="C57" s="94"/>
      <c r="D57" s="95" t="s">
        <v>36</v>
      </c>
      <c r="E57" s="96" t="s">
        <v>86</v>
      </c>
      <c r="F57" s="96" t="s">
        <v>37</v>
      </c>
    </row>
    <row r="58" spans="1:6" ht="12.75" customHeight="1" x14ac:dyDescent="0.2">
      <c r="A58" s="170" t="s">
        <v>89</v>
      </c>
      <c r="B58" s="34" t="s">
        <v>9</v>
      </c>
      <c r="D58" s="99"/>
      <c r="E58" s="35">
        <v>35</v>
      </c>
      <c r="F58" s="35">
        <f>D58*E58</f>
        <v>0</v>
      </c>
    </row>
    <row r="59" spans="1:6" ht="12.75" customHeight="1" x14ac:dyDescent="0.2">
      <c r="A59" s="171"/>
      <c r="B59" s="34" t="s">
        <v>10</v>
      </c>
      <c r="C59" s="34"/>
      <c r="D59" s="99"/>
      <c r="E59" s="35">
        <v>105</v>
      </c>
      <c r="F59" s="35">
        <f>D59*E59</f>
        <v>0</v>
      </c>
    </row>
    <row r="60" spans="1:6" ht="12.75" customHeight="1" x14ac:dyDescent="0.2">
      <c r="A60" s="171"/>
      <c r="B60" s="34" t="s">
        <v>11</v>
      </c>
      <c r="C60" s="34"/>
      <c r="D60" s="99"/>
      <c r="E60" s="35">
        <v>210</v>
      </c>
      <c r="F60" s="35">
        <f>D60*E60</f>
        <v>0</v>
      </c>
    </row>
    <row r="61" spans="1:6" ht="12.75" customHeight="1" x14ac:dyDescent="0.2">
      <c r="A61" s="171"/>
      <c r="B61" s="34" t="s">
        <v>12</v>
      </c>
      <c r="C61" s="34"/>
      <c r="D61" s="100"/>
      <c r="E61" s="57">
        <v>420</v>
      </c>
      <c r="F61" s="35">
        <f>D61*E61</f>
        <v>0</v>
      </c>
    </row>
    <row r="62" spans="1:6" ht="12.75" customHeight="1" x14ac:dyDescent="0.2">
      <c r="A62" s="52" t="s">
        <v>41</v>
      </c>
      <c r="B62" s="53"/>
      <c r="C62" s="53"/>
      <c r="D62" s="54"/>
      <c r="E62" s="55"/>
      <c r="F62" s="56">
        <f>SUM(F58:F61)</f>
        <v>0</v>
      </c>
    </row>
    <row r="63" spans="1:6" ht="12.75" customHeight="1" x14ac:dyDescent="0.2">
      <c r="D63" s="25"/>
      <c r="E63" s="26"/>
      <c r="F63" s="27"/>
    </row>
    <row r="64" spans="1:6" ht="12.75" customHeight="1" x14ac:dyDescent="0.2">
      <c r="A64" s="93" t="s">
        <v>59</v>
      </c>
      <c r="B64" s="88" t="s">
        <v>60</v>
      </c>
      <c r="C64" s="94"/>
      <c r="D64" s="95" t="s">
        <v>36</v>
      </c>
      <c r="E64" s="96" t="s">
        <v>86</v>
      </c>
      <c r="F64" s="96" t="s">
        <v>37</v>
      </c>
    </row>
    <row r="65" spans="1:6" ht="12.75" customHeight="1" x14ac:dyDescent="0.2">
      <c r="A65" s="170" t="s">
        <v>89</v>
      </c>
      <c r="B65" s="34" t="s">
        <v>9</v>
      </c>
      <c r="D65" s="99"/>
      <c r="E65" s="35">
        <v>35</v>
      </c>
      <c r="F65" s="35">
        <f>D65*E65</f>
        <v>0</v>
      </c>
    </row>
    <row r="66" spans="1:6" ht="12.75" customHeight="1" x14ac:dyDescent="0.2">
      <c r="A66" s="171"/>
      <c r="B66" s="34" t="s">
        <v>10</v>
      </c>
      <c r="C66" s="34"/>
      <c r="D66" s="99"/>
      <c r="E66" s="35">
        <v>105</v>
      </c>
      <c r="F66" s="35">
        <f>D66*E66</f>
        <v>0</v>
      </c>
    </row>
    <row r="67" spans="1:6" ht="12.75" customHeight="1" x14ac:dyDescent="0.2">
      <c r="A67" s="171"/>
      <c r="B67" s="34" t="s">
        <v>11</v>
      </c>
      <c r="C67" s="34"/>
      <c r="D67" s="99"/>
      <c r="E67" s="35">
        <v>210</v>
      </c>
      <c r="F67" s="35">
        <f>D67*E67</f>
        <v>0</v>
      </c>
    </row>
    <row r="68" spans="1:6" ht="12.75" customHeight="1" x14ac:dyDescent="0.2">
      <c r="A68" s="171"/>
      <c r="B68" s="34" t="s">
        <v>12</v>
      </c>
      <c r="C68" s="34"/>
      <c r="D68" s="100"/>
      <c r="E68" s="57">
        <v>420</v>
      </c>
      <c r="F68" s="35">
        <f>D68*E68</f>
        <v>0</v>
      </c>
    </row>
    <row r="69" spans="1:6" ht="12.75" customHeight="1" x14ac:dyDescent="0.2">
      <c r="A69" s="52" t="s">
        <v>107</v>
      </c>
      <c r="B69" s="53"/>
      <c r="C69" s="53"/>
      <c r="D69" s="54"/>
      <c r="E69" s="55"/>
      <c r="F69" s="56">
        <f>SUM(F65:F68)</f>
        <v>0</v>
      </c>
    </row>
    <row r="70" spans="1:6" ht="12.75" customHeight="1" x14ac:dyDescent="0.2">
      <c r="D70" s="25"/>
      <c r="E70" s="26"/>
      <c r="F70" s="27"/>
    </row>
    <row r="71" spans="1:6" ht="12.75" customHeight="1" x14ac:dyDescent="0.2">
      <c r="A71" s="87" t="s">
        <v>54</v>
      </c>
      <c r="B71" s="88" t="s">
        <v>97</v>
      </c>
      <c r="C71" s="89"/>
      <c r="D71" s="95" t="s">
        <v>36</v>
      </c>
      <c r="E71" s="96" t="s">
        <v>86</v>
      </c>
      <c r="F71" s="96" t="s">
        <v>37</v>
      </c>
    </row>
    <row r="72" spans="1:6" ht="12.75" customHeight="1" x14ac:dyDescent="0.2">
      <c r="A72" s="168" t="s">
        <v>90</v>
      </c>
      <c r="B72" s="34" t="s">
        <v>134</v>
      </c>
      <c r="C72" s="62"/>
      <c r="D72" s="101"/>
      <c r="E72" s="63">
        <v>30</v>
      </c>
      <c r="F72" s="35">
        <f>D72*E72</f>
        <v>0</v>
      </c>
    </row>
    <row r="73" spans="1:6" ht="12.75" customHeight="1" x14ac:dyDescent="0.2">
      <c r="A73" s="168"/>
      <c r="B73" s="34" t="s">
        <v>133</v>
      </c>
      <c r="C73" s="34"/>
      <c r="D73" s="99"/>
      <c r="E73" s="36">
        <v>65</v>
      </c>
      <c r="F73" s="35">
        <f>D73*E73</f>
        <v>0</v>
      </c>
    </row>
    <row r="74" spans="1:6" ht="12.75" customHeight="1" x14ac:dyDescent="0.2">
      <c r="A74" s="168"/>
      <c r="B74" s="34" t="s">
        <v>158</v>
      </c>
      <c r="C74" s="34"/>
      <c r="D74" s="99"/>
      <c r="E74" s="36">
        <v>65</v>
      </c>
      <c r="F74" s="35">
        <f>D74*E74</f>
        <v>0</v>
      </c>
    </row>
    <row r="75" spans="1:6" ht="12.75" customHeight="1" x14ac:dyDescent="0.2">
      <c r="A75" s="168"/>
      <c r="B75" s="34" t="s">
        <v>159</v>
      </c>
      <c r="C75" s="34"/>
      <c r="D75" s="100"/>
      <c r="E75" s="37">
        <v>55</v>
      </c>
      <c r="F75" s="35">
        <f>D75*E75</f>
        <v>0</v>
      </c>
    </row>
    <row r="76" spans="1:6" ht="12.75" customHeight="1" x14ac:dyDescent="0.2">
      <c r="A76" s="169"/>
      <c r="B76" s="38" t="s">
        <v>92</v>
      </c>
      <c r="C76" s="39"/>
      <c r="D76" s="40"/>
      <c r="E76" s="41"/>
      <c r="F76" s="42">
        <f>SUM(F72:F75)</f>
        <v>0</v>
      </c>
    </row>
    <row r="77" spans="1:6" ht="12.75" customHeight="1" x14ac:dyDescent="0.2">
      <c r="A77" s="52" t="s">
        <v>99</v>
      </c>
      <c r="B77" s="59"/>
      <c r="C77" s="59"/>
      <c r="D77" s="60"/>
      <c r="E77" s="61"/>
      <c r="F77" s="56">
        <f>F76</f>
        <v>0</v>
      </c>
    </row>
    <row r="78" spans="1:6" ht="12.75" customHeight="1" x14ac:dyDescent="0.2">
      <c r="D78" s="25"/>
      <c r="E78" s="26"/>
      <c r="F78" s="27"/>
    </row>
    <row r="79" spans="1:6" ht="12.75" customHeight="1" x14ac:dyDescent="0.2">
      <c r="A79" s="93" t="s">
        <v>24</v>
      </c>
      <c r="B79" s="88" t="s">
        <v>0</v>
      </c>
      <c r="C79" s="94"/>
      <c r="D79" s="95" t="s">
        <v>36</v>
      </c>
      <c r="E79" s="96" t="s">
        <v>86</v>
      </c>
      <c r="F79" s="96" t="s">
        <v>37</v>
      </c>
    </row>
    <row r="80" spans="1:6" ht="12.75" customHeight="1" x14ac:dyDescent="0.2">
      <c r="A80" s="76"/>
      <c r="B80" s="34" t="s">
        <v>1</v>
      </c>
      <c r="D80" s="99"/>
      <c r="E80" s="35">
        <v>8</v>
      </c>
      <c r="F80" s="35">
        <f>D80*E80</f>
        <v>0</v>
      </c>
    </row>
    <row r="81" spans="1:6" ht="12.75" customHeight="1" x14ac:dyDescent="0.2">
      <c r="A81" s="77"/>
      <c r="B81" s="34" t="s">
        <v>2</v>
      </c>
      <c r="C81" s="34"/>
      <c r="D81" s="99"/>
      <c r="E81" s="35">
        <v>6</v>
      </c>
      <c r="F81" s="35">
        <f>D81*E81</f>
        <v>0</v>
      </c>
    </row>
    <row r="82" spans="1:6" ht="12.75" customHeight="1" x14ac:dyDescent="0.2">
      <c r="A82" s="77"/>
      <c r="B82" s="34" t="s">
        <v>4</v>
      </c>
      <c r="C82" s="34"/>
      <c r="D82" s="99"/>
      <c r="E82" s="35">
        <v>100</v>
      </c>
      <c r="F82" s="35">
        <f>D82*E82</f>
        <v>0</v>
      </c>
    </row>
    <row r="83" spans="1:6" ht="12.75" customHeight="1" x14ac:dyDescent="0.2">
      <c r="A83" s="77"/>
      <c r="B83" s="34" t="s">
        <v>5</v>
      </c>
      <c r="C83" s="34"/>
      <c r="D83" s="99"/>
      <c r="E83" s="35">
        <v>180</v>
      </c>
      <c r="F83" s="35">
        <f>D83*E83</f>
        <v>0</v>
      </c>
    </row>
    <row r="84" spans="1:6" ht="12.75" customHeight="1" x14ac:dyDescent="0.2">
      <c r="A84" s="52" t="s">
        <v>78</v>
      </c>
      <c r="B84" s="53"/>
      <c r="C84" s="53"/>
      <c r="D84" s="54"/>
      <c r="E84" s="55"/>
      <c r="F84" s="56">
        <f>SUM(F80:F83)</f>
        <v>0</v>
      </c>
    </row>
    <row r="85" spans="1:6" s="1" customFormat="1" ht="12.75" customHeight="1" x14ac:dyDescent="0.25"/>
    <row r="86" spans="1:6" ht="12.75" customHeight="1" x14ac:dyDescent="0.2">
      <c r="A86" s="93" t="s">
        <v>31</v>
      </c>
      <c r="B86" s="88" t="s">
        <v>32</v>
      </c>
      <c r="C86" s="94"/>
      <c r="D86" s="95" t="s">
        <v>36</v>
      </c>
      <c r="E86" s="96" t="s">
        <v>86</v>
      </c>
      <c r="F86" s="96" t="s">
        <v>37</v>
      </c>
    </row>
    <row r="87" spans="1:6" ht="12.75" customHeight="1" x14ac:dyDescent="0.2">
      <c r="A87" s="65"/>
      <c r="B87" s="48" t="s">
        <v>139</v>
      </c>
      <c r="C87" s="64"/>
      <c r="D87" s="99"/>
      <c r="E87" s="49">
        <v>4</v>
      </c>
      <c r="F87" s="35">
        <f>D87*E87</f>
        <v>0</v>
      </c>
    </row>
    <row r="88" spans="1:6" ht="12.75" customHeight="1" x14ac:dyDescent="0.2">
      <c r="A88" s="65"/>
      <c r="B88" s="48" t="s">
        <v>140</v>
      </c>
      <c r="C88" s="64"/>
      <c r="D88" s="99"/>
      <c r="E88" s="49">
        <v>4</v>
      </c>
      <c r="F88" s="35">
        <f>D88*E88</f>
        <v>0</v>
      </c>
    </row>
    <row r="89" spans="1:6" ht="12.75" customHeight="1" x14ac:dyDescent="0.2">
      <c r="A89" s="65"/>
      <c r="B89" s="48" t="s">
        <v>100</v>
      </c>
      <c r="C89" s="64"/>
      <c r="D89" s="99"/>
      <c r="E89" s="49">
        <v>6</v>
      </c>
      <c r="F89" s="35">
        <f t="shared" ref="F89:F99" si="0">D89*E89</f>
        <v>0</v>
      </c>
    </row>
    <row r="90" spans="1:6" ht="12.75" customHeight="1" x14ac:dyDescent="0.2">
      <c r="A90" s="65"/>
      <c r="B90" s="48" t="s">
        <v>138</v>
      </c>
      <c r="C90" s="64"/>
      <c r="D90" s="99"/>
      <c r="E90" s="49">
        <v>22</v>
      </c>
      <c r="F90" s="35">
        <f>D90*E90</f>
        <v>0</v>
      </c>
    </row>
    <row r="91" spans="1:6" ht="12.75" customHeight="1" x14ac:dyDescent="0.2">
      <c r="A91" s="65"/>
      <c r="B91" s="48" t="s">
        <v>101</v>
      </c>
      <c r="C91" s="64"/>
      <c r="D91" s="99"/>
      <c r="E91" s="49">
        <v>7</v>
      </c>
      <c r="F91" s="35">
        <f t="shared" si="0"/>
        <v>0</v>
      </c>
    </row>
    <row r="92" spans="1:6" ht="12.75" customHeight="1" x14ac:dyDescent="0.2">
      <c r="A92" s="65"/>
      <c r="B92" s="48" t="s">
        <v>102</v>
      </c>
      <c r="C92" s="64"/>
      <c r="D92" s="99"/>
      <c r="E92" s="49">
        <v>18</v>
      </c>
      <c r="F92" s="35">
        <f t="shared" si="0"/>
        <v>0</v>
      </c>
    </row>
    <row r="93" spans="1:6" ht="12.75" customHeight="1" x14ac:dyDescent="0.2">
      <c r="A93" s="65"/>
      <c r="B93" s="48" t="s">
        <v>104</v>
      </c>
      <c r="C93" s="64"/>
      <c r="D93" s="99"/>
      <c r="E93" s="49">
        <v>20</v>
      </c>
      <c r="F93" s="35">
        <f t="shared" si="0"/>
        <v>0</v>
      </c>
    </row>
    <row r="94" spans="1:6" ht="12.75" customHeight="1" x14ac:dyDescent="0.2">
      <c r="A94" s="65"/>
      <c r="B94" s="48" t="s">
        <v>185</v>
      </c>
      <c r="C94" s="64"/>
      <c r="D94" s="99"/>
      <c r="E94" s="49">
        <v>22</v>
      </c>
      <c r="F94" s="35">
        <f t="shared" si="0"/>
        <v>0</v>
      </c>
    </row>
    <row r="95" spans="1:6" ht="12.75" customHeight="1" x14ac:dyDescent="0.2">
      <c r="A95" s="65"/>
      <c r="B95" s="48" t="s">
        <v>103</v>
      </c>
      <c r="C95" s="64"/>
      <c r="D95" s="99"/>
      <c r="E95" s="49">
        <v>19.5</v>
      </c>
      <c r="F95" s="35">
        <f t="shared" si="0"/>
        <v>0</v>
      </c>
    </row>
    <row r="96" spans="1:6" ht="12.75" customHeight="1" x14ac:dyDescent="0.2">
      <c r="A96" s="65"/>
      <c r="B96" s="48" t="s">
        <v>141</v>
      </c>
      <c r="C96" s="64"/>
      <c r="D96" s="99"/>
      <c r="E96" s="49">
        <v>5</v>
      </c>
      <c r="F96" s="35">
        <f t="shared" si="0"/>
        <v>0</v>
      </c>
    </row>
    <row r="97" spans="1:9" ht="12.75" customHeight="1" x14ac:dyDescent="0.2">
      <c r="A97" s="65"/>
      <c r="B97" s="48" t="s">
        <v>161</v>
      </c>
      <c r="C97" s="64"/>
      <c r="D97" s="99"/>
      <c r="E97" s="49">
        <v>15</v>
      </c>
      <c r="F97" s="35">
        <f t="shared" si="0"/>
        <v>0</v>
      </c>
    </row>
    <row r="98" spans="1:9" ht="12.75" customHeight="1" x14ac:dyDescent="0.2">
      <c r="A98" s="65"/>
      <c r="B98" s="48" t="s">
        <v>188</v>
      </c>
      <c r="C98" s="64"/>
      <c r="D98" s="99"/>
      <c r="E98" s="49">
        <v>11</v>
      </c>
      <c r="F98" s="35">
        <f t="shared" si="0"/>
        <v>0</v>
      </c>
    </row>
    <row r="99" spans="1:9" ht="12.75" customHeight="1" x14ac:dyDescent="0.2">
      <c r="A99" s="65"/>
      <c r="B99" s="48" t="s">
        <v>162</v>
      </c>
      <c r="C99" s="64"/>
      <c r="D99" s="99"/>
      <c r="E99" s="49"/>
      <c r="F99" s="35">
        <f t="shared" si="0"/>
        <v>0</v>
      </c>
    </row>
    <row r="100" spans="1:9" ht="12.75" customHeight="1" x14ac:dyDescent="0.2">
      <c r="A100" s="52" t="s">
        <v>38</v>
      </c>
      <c r="B100" s="53"/>
      <c r="C100" s="53"/>
      <c r="D100" s="54"/>
      <c r="E100" s="55"/>
      <c r="F100" s="56">
        <f>SUM(F87:F99)</f>
        <v>0</v>
      </c>
      <c r="G100" s="103"/>
    </row>
    <row r="101" spans="1:9" ht="12.75" customHeight="1" x14ac:dyDescent="0.2">
      <c r="D101" s="12"/>
      <c r="G101" s="103"/>
    </row>
    <row r="102" spans="1:9" ht="12.75" customHeight="1" x14ac:dyDescent="0.2">
      <c r="A102" s="93" t="s">
        <v>163</v>
      </c>
      <c r="B102" s="88" t="s">
        <v>167</v>
      </c>
      <c r="C102" s="94"/>
      <c r="D102" s="95" t="s">
        <v>36</v>
      </c>
      <c r="E102" s="96" t="s">
        <v>86</v>
      </c>
      <c r="F102" s="96" t="s">
        <v>37</v>
      </c>
      <c r="G102" s="103"/>
    </row>
    <row r="103" spans="1:9" ht="12.75" customHeight="1" x14ac:dyDescent="0.2">
      <c r="A103" s="65"/>
      <c r="B103" s="48" t="s">
        <v>165</v>
      </c>
      <c r="C103" s="64"/>
      <c r="D103" s="99"/>
      <c r="E103" s="49">
        <v>2.2000000000000002</v>
      </c>
      <c r="F103" s="35">
        <f>D103*E103</f>
        <v>0</v>
      </c>
      <c r="G103" s="103"/>
    </row>
    <row r="104" spans="1:9" ht="12.75" customHeight="1" x14ac:dyDescent="0.2">
      <c r="A104" s="65"/>
      <c r="B104" s="48" t="s">
        <v>193</v>
      </c>
      <c r="C104" s="64"/>
      <c r="D104" s="99"/>
      <c r="E104" s="49">
        <v>2.25</v>
      </c>
      <c r="F104" s="35">
        <f t="shared" ref="F104:F109" si="1">D104*E104</f>
        <v>0</v>
      </c>
      <c r="G104" s="103"/>
    </row>
    <row r="105" spans="1:9" ht="12.75" customHeight="1" x14ac:dyDescent="0.2">
      <c r="A105" s="65"/>
      <c r="B105" s="48" t="s">
        <v>194</v>
      </c>
      <c r="C105" s="64"/>
      <c r="D105" s="99"/>
      <c r="E105" s="49">
        <v>1</v>
      </c>
      <c r="F105" s="35">
        <f t="shared" si="1"/>
        <v>0</v>
      </c>
      <c r="G105" s="103"/>
    </row>
    <row r="106" spans="1:9" ht="12.75" customHeight="1" x14ac:dyDescent="0.2">
      <c r="A106" s="65"/>
      <c r="B106" s="48" t="s">
        <v>198</v>
      </c>
      <c r="C106" s="64"/>
      <c r="D106" s="99"/>
      <c r="E106" s="49">
        <v>1</v>
      </c>
      <c r="F106" s="35">
        <f t="shared" si="1"/>
        <v>0</v>
      </c>
      <c r="G106" s="103"/>
    </row>
    <row r="107" spans="1:9" ht="12.75" customHeight="1" x14ac:dyDescent="0.2">
      <c r="A107" s="65"/>
      <c r="B107" s="48" t="s">
        <v>197</v>
      </c>
      <c r="C107" s="64"/>
      <c r="D107" s="99"/>
      <c r="E107" s="49">
        <v>1</v>
      </c>
      <c r="F107" s="35">
        <f t="shared" si="1"/>
        <v>0</v>
      </c>
      <c r="G107" s="103"/>
    </row>
    <row r="108" spans="1:9" ht="12.75" customHeight="1" x14ac:dyDescent="0.2">
      <c r="A108" s="65"/>
      <c r="B108" s="48" t="s">
        <v>196</v>
      </c>
      <c r="C108" s="64"/>
      <c r="D108" s="99"/>
      <c r="E108" s="49">
        <v>1</v>
      </c>
      <c r="F108" s="35">
        <f t="shared" si="1"/>
        <v>0</v>
      </c>
      <c r="G108" s="103"/>
    </row>
    <row r="109" spans="1:9" ht="12.75" customHeight="1" x14ac:dyDescent="0.2">
      <c r="A109" s="65"/>
      <c r="B109" s="48" t="s">
        <v>195</v>
      </c>
      <c r="C109" s="64"/>
      <c r="D109" s="99"/>
      <c r="E109" s="49">
        <v>2</v>
      </c>
      <c r="F109" s="35">
        <f t="shared" si="1"/>
        <v>0</v>
      </c>
      <c r="G109" s="103"/>
    </row>
    <row r="110" spans="1:9" ht="12.75" customHeight="1" x14ac:dyDescent="0.2">
      <c r="A110" s="65"/>
      <c r="B110" s="48" t="s">
        <v>166</v>
      </c>
      <c r="C110" s="64"/>
      <c r="D110" s="99"/>
      <c r="E110" s="49">
        <v>1.65</v>
      </c>
      <c r="F110" s="35">
        <f t="shared" ref="F110" si="2">D110*E110</f>
        <v>0</v>
      </c>
      <c r="G110" s="103"/>
    </row>
    <row r="111" spans="1:9" ht="12.75" customHeight="1" x14ac:dyDescent="0.2">
      <c r="A111" s="52" t="s">
        <v>164</v>
      </c>
      <c r="B111" s="53"/>
      <c r="C111" s="53"/>
      <c r="D111" s="54"/>
      <c r="E111" s="55"/>
      <c r="F111" s="56">
        <f>SUM(F103:F110)</f>
        <v>0</v>
      </c>
      <c r="G111" s="103"/>
      <c r="I111" s="12" t="s">
        <v>137</v>
      </c>
    </row>
    <row r="112" spans="1:9" s="1" customFormat="1" ht="12.75" customHeight="1" x14ac:dyDescent="0.25"/>
    <row r="113" spans="1:7" ht="12.75" customHeight="1" x14ac:dyDescent="0.2">
      <c r="A113" s="87" t="s">
        <v>33</v>
      </c>
      <c r="B113" s="88" t="s">
        <v>199</v>
      </c>
      <c r="C113" s="89"/>
      <c r="D113" s="90"/>
      <c r="E113" s="92"/>
      <c r="F113" s="107">
        <f>((F100*0.0807)+(F157*0.0807)+(F111*0.0807))</f>
        <v>0</v>
      </c>
    </row>
    <row r="114" spans="1:7" ht="12.75" customHeight="1" x14ac:dyDescent="0.2">
      <c r="A114" s="67"/>
      <c r="B114" s="68"/>
      <c r="C114" s="69"/>
      <c r="D114" s="70"/>
      <c r="E114" s="26"/>
      <c r="F114" s="71"/>
    </row>
    <row r="115" spans="1:7" ht="12.75" customHeight="1" x14ac:dyDescent="0.2">
      <c r="A115" s="93" t="s">
        <v>62</v>
      </c>
      <c r="B115" s="88" t="s">
        <v>95</v>
      </c>
      <c r="C115" s="94"/>
      <c r="D115" s="95" t="s">
        <v>36</v>
      </c>
      <c r="E115" s="96" t="s">
        <v>86</v>
      </c>
      <c r="F115" s="96" t="s">
        <v>37</v>
      </c>
    </row>
    <row r="116" spans="1:7" ht="12.75" customHeight="1" x14ac:dyDescent="0.2">
      <c r="A116" s="65"/>
      <c r="B116" s="48" t="s">
        <v>174</v>
      </c>
      <c r="C116" s="64"/>
      <c r="D116" s="99"/>
      <c r="E116" s="49">
        <v>2</v>
      </c>
      <c r="F116" s="35">
        <f t="shared" ref="F116:F119" si="3">IF(D116&gt;0,D116*E116,0)</f>
        <v>0</v>
      </c>
    </row>
    <row r="117" spans="1:7" ht="12.75" customHeight="1" x14ac:dyDescent="0.2">
      <c r="A117" s="65"/>
      <c r="B117" s="48" t="s">
        <v>136</v>
      </c>
      <c r="C117" s="64"/>
      <c r="D117" s="99"/>
      <c r="E117" s="49">
        <v>7</v>
      </c>
      <c r="F117" s="35">
        <f t="shared" si="3"/>
        <v>0</v>
      </c>
    </row>
    <row r="118" spans="1:7" ht="12.75" customHeight="1" x14ac:dyDescent="0.2">
      <c r="A118" s="65"/>
      <c r="B118" s="48" t="s">
        <v>3</v>
      </c>
      <c r="C118" s="64"/>
      <c r="D118" s="99"/>
      <c r="E118" s="49">
        <v>2</v>
      </c>
      <c r="F118" s="35">
        <f t="shared" si="3"/>
        <v>0</v>
      </c>
    </row>
    <row r="119" spans="1:7" ht="12.75" customHeight="1" x14ac:dyDescent="0.2">
      <c r="A119" s="65"/>
      <c r="B119" s="48" t="s">
        <v>135</v>
      </c>
      <c r="C119" s="64"/>
      <c r="D119" s="99"/>
      <c r="E119" s="49">
        <v>10</v>
      </c>
      <c r="F119" s="35">
        <f t="shared" si="3"/>
        <v>0</v>
      </c>
    </row>
    <row r="120" spans="1:7" ht="12.75" customHeight="1" x14ac:dyDescent="0.2">
      <c r="A120" s="52" t="s">
        <v>124</v>
      </c>
      <c r="B120" s="53"/>
      <c r="C120" s="53"/>
      <c r="D120" s="54"/>
      <c r="E120" s="55"/>
      <c r="F120" s="56">
        <f>SUM(F116:F119)</f>
        <v>0</v>
      </c>
    </row>
    <row r="121" spans="1:7" ht="12.75" customHeight="1" x14ac:dyDescent="0.2">
      <c r="D121" s="12"/>
    </row>
    <row r="122" spans="1:7" ht="12.75" customHeight="1" x14ac:dyDescent="0.2">
      <c r="A122" s="93" t="s">
        <v>190</v>
      </c>
      <c r="B122" s="88" t="s">
        <v>191</v>
      </c>
      <c r="C122" s="94"/>
      <c r="D122" s="95" t="s">
        <v>36</v>
      </c>
      <c r="E122" s="96" t="s">
        <v>86</v>
      </c>
      <c r="F122" s="96" t="s">
        <v>37</v>
      </c>
    </row>
    <row r="123" spans="1:7" ht="12.75" customHeight="1" x14ac:dyDescent="0.2">
      <c r="A123" s="65"/>
      <c r="B123" s="48" t="s">
        <v>105</v>
      </c>
      <c r="C123" s="64"/>
      <c r="D123" s="99"/>
      <c r="E123" s="49">
        <v>0</v>
      </c>
      <c r="F123" s="35">
        <f>D123*E123</f>
        <v>0</v>
      </c>
    </row>
    <row r="124" spans="1:7" ht="12.75" customHeight="1" x14ac:dyDescent="0.2">
      <c r="A124" s="52" t="s">
        <v>164</v>
      </c>
      <c r="B124" s="53"/>
      <c r="C124" s="53"/>
      <c r="D124" s="54"/>
      <c r="E124" s="55"/>
      <c r="F124" s="56">
        <f>SUM(F123:F123)</f>
        <v>0</v>
      </c>
    </row>
    <row r="125" spans="1:7" ht="12.75" customHeight="1" x14ac:dyDescent="0.2">
      <c r="D125" s="12"/>
    </row>
    <row r="126" spans="1:7" ht="12.75" customHeight="1" x14ac:dyDescent="0.2">
      <c r="A126" s="93" t="s">
        <v>30</v>
      </c>
      <c r="B126" s="88" t="s">
        <v>81</v>
      </c>
      <c r="C126" s="94"/>
      <c r="D126" s="95" t="s">
        <v>36</v>
      </c>
      <c r="E126" s="96" t="s">
        <v>86</v>
      </c>
      <c r="F126" s="96" t="s">
        <v>37</v>
      </c>
      <c r="G126" s="12" t="s">
        <v>137</v>
      </c>
    </row>
    <row r="127" spans="1:7" ht="12.75" customHeight="1" x14ac:dyDescent="0.2">
      <c r="A127" s="170" t="s">
        <v>82</v>
      </c>
      <c r="B127" s="34" t="s">
        <v>9</v>
      </c>
      <c r="D127" s="99"/>
      <c r="E127" s="35">
        <v>35</v>
      </c>
      <c r="F127" s="35">
        <f>D127*E127</f>
        <v>0</v>
      </c>
    </row>
    <row r="128" spans="1:7" ht="12.75" customHeight="1" x14ac:dyDescent="0.2">
      <c r="A128" s="171"/>
      <c r="B128" s="34" t="s">
        <v>10</v>
      </c>
      <c r="C128" s="34"/>
      <c r="D128" s="99"/>
      <c r="E128" s="35">
        <v>105</v>
      </c>
      <c r="F128" s="35">
        <f>D128*E128</f>
        <v>0</v>
      </c>
    </row>
    <row r="129" spans="1:6" ht="12.75" customHeight="1" x14ac:dyDescent="0.2">
      <c r="A129" s="171"/>
      <c r="B129" s="34" t="s">
        <v>11</v>
      </c>
      <c r="C129" s="34"/>
      <c r="D129" s="99"/>
      <c r="E129" s="35">
        <v>210</v>
      </c>
      <c r="F129" s="35">
        <f>D129*E129</f>
        <v>0</v>
      </c>
    </row>
    <row r="130" spans="1:6" ht="12.75" customHeight="1" x14ac:dyDescent="0.2">
      <c r="A130" s="171"/>
      <c r="B130" s="34" t="s">
        <v>12</v>
      </c>
      <c r="C130" s="34"/>
      <c r="D130" s="100"/>
      <c r="E130" s="57">
        <v>420</v>
      </c>
      <c r="F130" s="35">
        <f>D130*E130</f>
        <v>0</v>
      </c>
    </row>
    <row r="131" spans="1:6" ht="12.75" customHeight="1" x14ac:dyDescent="0.2">
      <c r="A131" s="172"/>
      <c r="B131" s="38" t="s">
        <v>84</v>
      </c>
      <c r="C131" s="39"/>
      <c r="D131" s="40"/>
      <c r="E131" s="41"/>
      <c r="F131" s="41">
        <f>SUM(F127:F130)</f>
        <v>0</v>
      </c>
    </row>
    <row r="132" spans="1:6" ht="12.75" customHeight="1" x14ac:dyDescent="0.2">
      <c r="A132" s="170" t="s">
        <v>83</v>
      </c>
      <c r="B132" s="34" t="s">
        <v>9</v>
      </c>
      <c r="C132" s="34"/>
      <c r="D132" s="101"/>
      <c r="E132" s="63">
        <v>55</v>
      </c>
      <c r="F132" s="35">
        <f>D132*E132</f>
        <v>0</v>
      </c>
    </row>
    <row r="133" spans="1:6" ht="12.75" customHeight="1" x14ac:dyDescent="0.2">
      <c r="A133" s="171"/>
      <c r="B133" s="34" t="s">
        <v>10</v>
      </c>
      <c r="C133" s="34"/>
      <c r="D133" s="99"/>
      <c r="E133" s="36">
        <f>55*3</f>
        <v>165</v>
      </c>
      <c r="F133" s="35">
        <f>D133*E133</f>
        <v>0</v>
      </c>
    </row>
    <row r="134" spans="1:6" ht="12.75" customHeight="1" x14ac:dyDescent="0.2">
      <c r="A134" s="171"/>
      <c r="B134" s="34" t="s">
        <v>11</v>
      </c>
      <c r="C134" s="34"/>
      <c r="D134" s="99"/>
      <c r="E134" s="36">
        <f>55*6</f>
        <v>330</v>
      </c>
      <c r="F134" s="35">
        <f>D134*E134</f>
        <v>0</v>
      </c>
    </row>
    <row r="135" spans="1:6" ht="12.75" customHeight="1" x14ac:dyDescent="0.2">
      <c r="A135" s="171"/>
      <c r="B135" s="34" t="s">
        <v>12</v>
      </c>
      <c r="C135" s="34"/>
      <c r="D135" s="100"/>
      <c r="E135" s="37">
        <f>55*12</f>
        <v>660</v>
      </c>
      <c r="F135" s="35">
        <f>D135*E135</f>
        <v>0</v>
      </c>
    </row>
    <row r="136" spans="1:6" ht="12.75" customHeight="1" x14ac:dyDescent="0.2">
      <c r="A136" s="172"/>
      <c r="B136" s="38" t="s">
        <v>85</v>
      </c>
      <c r="C136" s="39"/>
      <c r="D136" s="40"/>
      <c r="E136" s="41"/>
      <c r="F136" s="41">
        <f>SUM(F132:F135)</f>
        <v>0</v>
      </c>
    </row>
    <row r="137" spans="1:6" ht="12.75" customHeight="1" x14ac:dyDescent="0.2">
      <c r="A137" s="142" t="s">
        <v>186</v>
      </c>
      <c r="B137" s="34" t="s">
        <v>9</v>
      </c>
      <c r="C137" s="34"/>
      <c r="D137" s="101"/>
      <c r="E137" s="63">
        <v>20</v>
      </c>
      <c r="F137" s="35">
        <f>D137*E137</f>
        <v>0</v>
      </c>
    </row>
    <row r="138" spans="1:6" ht="12.75" customHeight="1" x14ac:dyDescent="0.2">
      <c r="A138" s="58" t="s">
        <v>40</v>
      </c>
      <c r="B138" s="53"/>
      <c r="C138" s="53"/>
      <c r="D138" s="60"/>
      <c r="E138" s="61"/>
      <c r="F138" s="56">
        <f>F136+F131+F137</f>
        <v>0</v>
      </c>
    </row>
    <row r="139" spans="1:6" ht="12.75" customHeight="1" x14ac:dyDescent="0.2">
      <c r="A139" s="144"/>
      <c r="D139" s="12"/>
    </row>
    <row r="140" spans="1:6" ht="12.75" customHeight="1" x14ac:dyDescent="0.2">
      <c r="A140" s="87" t="s">
        <v>45</v>
      </c>
      <c r="B140" s="88" t="s">
        <v>46</v>
      </c>
      <c r="C140" s="89"/>
      <c r="D140" s="95" t="s">
        <v>36</v>
      </c>
      <c r="E140" s="96" t="s">
        <v>86</v>
      </c>
      <c r="F140" s="96" t="s">
        <v>37</v>
      </c>
    </row>
    <row r="141" spans="1:6" ht="12.75" customHeight="1" x14ac:dyDescent="0.2">
      <c r="A141" s="76"/>
      <c r="B141" s="121" t="s">
        <v>111</v>
      </c>
      <c r="C141" s="127"/>
      <c r="D141" s="99"/>
      <c r="E141" s="49">
        <v>65</v>
      </c>
      <c r="F141" s="35">
        <f t="shared" ref="F141:F147" si="4">IF(D141&gt;0,D141*E141,0)</f>
        <v>0</v>
      </c>
    </row>
    <row r="142" spans="1:6" ht="12.75" customHeight="1" x14ac:dyDescent="0.2">
      <c r="A142" s="85"/>
      <c r="B142" s="48" t="s">
        <v>142</v>
      </c>
      <c r="C142" s="64"/>
      <c r="D142" s="99"/>
      <c r="E142" s="49">
        <v>70</v>
      </c>
      <c r="F142" s="35">
        <f t="shared" si="4"/>
        <v>0</v>
      </c>
    </row>
    <row r="143" spans="1:6" ht="12.75" customHeight="1" x14ac:dyDescent="0.2">
      <c r="A143" s="77"/>
      <c r="B143" s="48" t="s">
        <v>112</v>
      </c>
      <c r="C143" s="64"/>
      <c r="D143" s="99"/>
      <c r="E143" s="49">
        <v>80</v>
      </c>
      <c r="F143" s="35">
        <f t="shared" si="4"/>
        <v>0</v>
      </c>
    </row>
    <row r="144" spans="1:6" ht="12.75" customHeight="1" x14ac:dyDescent="0.2">
      <c r="A144" s="65"/>
      <c r="B144" s="48" t="s">
        <v>113</v>
      </c>
      <c r="C144" s="64"/>
      <c r="D144" s="99"/>
      <c r="E144" s="49">
        <v>95</v>
      </c>
      <c r="F144" s="35">
        <f t="shared" si="4"/>
        <v>0</v>
      </c>
    </row>
    <row r="145" spans="1:6" ht="12.75" customHeight="1" x14ac:dyDescent="0.2">
      <c r="A145" s="65"/>
      <c r="B145" s="48" t="s">
        <v>114</v>
      </c>
      <c r="C145" s="64"/>
      <c r="D145" s="99"/>
      <c r="E145" s="49">
        <v>125</v>
      </c>
      <c r="F145" s="35">
        <f t="shared" si="4"/>
        <v>0</v>
      </c>
    </row>
    <row r="146" spans="1:6" ht="12.75" customHeight="1" x14ac:dyDescent="0.2">
      <c r="A146" s="65"/>
      <c r="B146" s="48" t="s">
        <v>115</v>
      </c>
      <c r="C146" s="64"/>
      <c r="D146" s="99"/>
      <c r="E146" s="49">
        <v>150</v>
      </c>
      <c r="F146" s="35">
        <f t="shared" si="4"/>
        <v>0</v>
      </c>
    </row>
    <row r="147" spans="1:6" s="1" customFormat="1" ht="12.75" customHeight="1" x14ac:dyDescent="0.25">
      <c r="A147" s="66"/>
      <c r="B147" s="48" t="s">
        <v>157</v>
      </c>
      <c r="C147" s="64"/>
      <c r="D147" s="99"/>
      <c r="E147" s="49">
        <v>75</v>
      </c>
      <c r="F147" s="35">
        <f t="shared" si="4"/>
        <v>0</v>
      </c>
    </row>
    <row r="148" spans="1:6" ht="12.75" customHeight="1" x14ac:dyDescent="0.2">
      <c r="A148" s="58" t="s">
        <v>116</v>
      </c>
      <c r="B148" s="53"/>
      <c r="C148" s="53"/>
      <c r="D148" s="54"/>
      <c r="E148" s="55"/>
      <c r="F148" s="56">
        <f>SUM(F141:F147)</f>
        <v>0</v>
      </c>
    </row>
    <row r="149" spans="1:6" ht="12.75" customHeight="1" x14ac:dyDescent="0.25">
      <c r="A149" s="65"/>
      <c r="B149" s="1"/>
      <c r="C149" s="1"/>
      <c r="D149" s="1"/>
      <c r="E149" s="1"/>
      <c r="F149" s="1"/>
    </row>
    <row r="150" spans="1:6" ht="12.75" customHeight="1" x14ac:dyDescent="0.2">
      <c r="A150" s="93" t="s">
        <v>47</v>
      </c>
      <c r="B150" s="119" t="s">
        <v>48</v>
      </c>
      <c r="C150" s="120"/>
      <c r="D150" s="95" t="s">
        <v>36</v>
      </c>
      <c r="E150" s="96" t="s">
        <v>86</v>
      </c>
      <c r="F150" s="96" t="s">
        <v>37</v>
      </c>
    </row>
    <row r="151" spans="1:6" ht="12.75" customHeight="1" x14ac:dyDescent="0.2">
      <c r="A151" s="77"/>
      <c r="B151" s="121" t="s">
        <v>175</v>
      </c>
      <c r="C151" s="122"/>
      <c r="D151" s="99"/>
      <c r="E151" s="49">
        <v>5</v>
      </c>
      <c r="F151" s="32">
        <f>D151*E151</f>
        <v>0</v>
      </c>
    </row>
    <row r="152" spans="1:6" ht="12.75" customHeight="1" x14ac:dyDescent="0.25">
      <c r="A152" s="137"/>
      <c r="B152" s="48" t="s">
        <v>176</v>
      </c>
      <c r="C152" s="123"/>
      <c r="D152" s="99"/>
      <c r="E152" s="49">
        <v>10</v>
      </c>
      <c r="F152" s="32">
        <f t="shared" ref="F152:F156" si="5">D152*E152</f>
        <v>0</v>
      </c>
    </row>
    <row r="153" spans="1:6" ht="12.75" customHeight="1" x14ac:dyDescent="0.2">
      <c r="A153" s="77"/>
      <c r="B153" s="48" t="s">
        <v>177</v>
      </c>
      <c r="C153" s="123"/>
      <c r="D153" s="99"/>
      <c r="E153" s="49">
        <v>65</v>
      </c>
      <c r="F153" s="32">
        <f t="shared" si="5"/>
        <v>0</v>
      </c>
    </row>
    <row r="154" spans="1:6" ht="12.75" customHeight="1" x14ac:dyDescent="0.2">
      <c r="A154" s="65"/>
      <c r="B154" s="48" t="s">
        <v>178</v>
      </c>
      <c r="C154" s="123"/>
      <c r="D154" s="99"/>
      <c r="E154" s="49">
        <v>45</v>
      </c>
      <c r="F154" s="32">
        <f t="shared" si="5"/>
        <v>0</v>
      </c>
    </row>
    <row r="155" spans="1:6" ht="12.75" customHeight="1" x14ac:dyDescent="0.2">
      <c r="A155" s="65"/>
      <c r="B155" s="48" t="s">
        <v>189</v>
      </c>
      <c r="C155" s="123"/>
      <c r="D155" s="134"/>
      <c r="E155" s="49">
        <v>13</v>
      </c>
      <c r="F155" s="32">
        <f t="shared" si="5"/>
        <v>0</v>
      </c>
    </row>
    <row r="156" spans="1:6" s="1" customFormat="1" ht="12.75" customHeight="1" x14ac:dyDescent="0.25">
      <c r="A156" s="66"/>
      <c r="B156" s="124" t="s">
        <v>179</v>
      </c>
      <c r="C156" s="131"/>
      <c r="D156" s="99"/>
      <c r="E156" s="49">
        <v>16</v>
      </c>
      <c r="F156" s="32">
        <f t="shared" si="5"/>
        <v>0</v>
      </c>
    </row>
    <row r="157" spans="1:6" ht="12.75" customHeight="1" x14ac:dyDescent="0.2">
      <c r="A157" s="58" t="s">
        <v>117</v>
      </c>
      <c r="B157" s="59"/>
      <c r="C157" s="59"/>
      <c r="D157" s="60"/>
      <c r="E157" s="61"/>
      <c r="F157" s="56">
        <f>SUM(F151:F156)</f>
        <v>0</v>
      </c>
    </row>
    <row r="158" spans="1:6" ht="12.75" customHeight="1" x14ac:dyDescent="0.25">
      <c r="A158" s="65"/>
      <c r="B158" s="1"/>
      <c r="C158" s="1"/>
      <c r="D158" s="1"/>
      <c r="E158" s="1"/>
      <c r="F158" s="1"/>
    </row>
    <row r="159" spans="1:6" ht="12.75" customHeight="1" x14ac:dyDescent="0.2">
      <c r="A159" s="87" t="s">
        <v>49</v>
      </c>
      <c r="B159" s="88" t="s">
        <v>106</v>
      </c>
      <c r="C159" s="89"/>
      <c r="D159" s="31" t="s">
        <v>36</v>
      </c>
      <c r="E159" s="32" t="s">
        <v>86</v>
      </c>
      <c r="F159" s="33" t="s">
        <v>37</v>
      </c>
    </row>
    <row r="160" spans="1:6" ht="12.75" customHeight="1" x14ac:dyDescent="0.2">
      <c r="A160" s="29"/>
      <c r="D160" s="99"/>
      <c r="E160" s="49">
        <v>68</v>
      </c>
      <c r="F160" s="32">
        <f>D160*E160</f>
        <v>0</v>
      </c>
    </row>
    <row r="161" spans="1:6" ht="12.75" customHeight="1" x14ac:dyDescent="0.2">
      <c r="A161" s="58" t="s">
        <v>118</v>
      </c>
      <c r="B161" s="53"/>
      <c r="C161" s="53"/>
      <c r="D161" s="60"/>
      <c r="E161" s="61"/>
      <c r="F161" s="56">
        <f>F160</f>
        <v>0</v>
      </c>
    </row>
    <row r="162" spans="1:6" ht="12.75" customHeight="1" x14ac:dyDescent="0.2">
      <c r="A162" s="75"/>
      <c r="B162" s="75"/>
      <c r="C162" s="48"/>
      <c r="D162" s="72"/>
      <c r="E162" s="73"/>
      <c r="F162" s="74"/>
    </row>
    <row r="163" spans="1:6" ht="12.75" customHeight="1" x14ac:dyDescent="0.2">
      <c r="A163" s="87" t="s">
        <v>27</v>
      </c>
      <c r="B163" s="88" t="s">
        <v>88</v>
      </c>
      <c r="C163" s="89"/>
      <c r="D163" s="90"/>
      <c r="E163" s="91"/>
      <c r="F163" s="92"/>
    </row>
    <row r="164" spans="1:6" ht="12.75" customHeight="1" x14ac:dyDescent="0.2">
      <c r="A164" s="81" t="s">
        <v>34</v>
      </c>
      <c r="B164" s="29"/>
      <c r="C164" s="143"/>
      <c r="D164" s="31" t="s">
        <v>36</v>
      </c>
      <c r="E164" s="32" t="s">
        <v>86</v>
      </c>
      <c r="F164" s="33" t="s">
        <v>37</v>
      </c>
    </row>
    <row r="165" spans="1:6" ht="12.75" customHeight="1" x14ac:dyDescent="0.2">
      <c r="A165" s="148" t="s">
        <v>160</v>
      </c>
      <c r="B165" s="69" t="s">
        <v>143</v>
      </c>
      <c r="C165" s="69" t="s">
        <v>145</v>
      </c>
      <c r="D165" s="99"/>
      <c r="E165" s="78">
        <v>15</v>
      </c>
      <c r="F165" s="35">
        <f>D165*E165</f>
        <v>0</v>
      </c>
    </row>
    <row r="166" spans="1:6" ht="12.75" customHeight="1" x14ac:dyDescent="0.2">
      <c r="A166" s="149"/>
      <c r="B166" s="69" t="s">
        <v>144</v>
      </c>
      <c r="C166" s="69" t="s">
        <v>21</v>
      </c>
      <c r="D166" s="99"/>
      <c r="E166" s="78">
        <v>35</v>
      </c>
      <c r="F166" s="35">
        <f>D166*E166</f>
        <v>0</v>
      </c>
    </row>
    <row r="167" spans="1:6" ht="12.75" customHeight="1" x14ac:dyDescent="0.2">
      <c r="A167" s="149"/>
      <c r="B167" s="69" t="s">
        <v>144</v>
      </c>
      <c r="C167" s="69" t="s">
        <v>22</v>
      </c>
      <c r="D167" s="99"/>
      <c r="E167" s="78">
        <v>60</v>
      </c>
      <c r="F167" s="35">
        <f>D167*E167</f>
        <v>0</v>
      </c>
    </row>
    <row r="168" spans="1:6" ht="12.75" customHeight="1" x14ac:dyDescent="0.2">
      <c r="A168" s="149"/>
      <c r="B168" s="69" t="s">
        <v>144</v>
      </c>
      <c r="C168" s="69" t="s">
        <v>23</v>
      </c>
      <c r="D168" s="100"/>
      <c r="E168" s="79">
        <v>80</v>
      </c>
      <c r="F168" s="35">
        <f>D168*E168</f>
        <v>0</v>
      </c>
    </row>
    <row r="169" spans="1:6" ht="12.75" customHeight="1" x14ac:dyDescent="0.2">
      <c r="A169" s="150"/>
      <c r="B169" s="38" t="s">
        <v>146</v>
      </c>
      <c r="C169" s="80"/>
      <c r="D169" s="40"/>
      <c r="E169" s="41"/>
      <c r="F169" s="42">
        <f>SUM(F165:F168)</f>
        <v>0</v>
      </c>
    </row>
    <row r="170" spans="1:6" ht="12.75" customHeight="1" x14ac:dyDescent="0.2">
      <c r="A170" s="145" t="s">
        <v>18</v>
      </c>
      <c r="B170" s="69" t="s">
        <v>143</v>
      </c>
      <c r="C170" s="69" t="s">
        <v>145</v>
      </c>
      <c r="D170" s="101"/>
      <c r="E170" s="82">
        <v>15</v>
      </c>
      <c r="F170" s="35">
        <f>D170*E170</f>
        <v>0</v>
      </c>
    </row>
    <row r="171" spans="1:6" ht="12.75" customHeight="1" x14ac:dyDescent="0.2">
      <c r="A171" s="146"/>
      <c r="B171" s="69" t="s">
        <v>144</v>
      </c>
      <c r="C171" s="69" t="s">
        <v>21</v>
      </c>
      <c r="D171" s="99"/>
      <c r="E171" s="83">
        <v>30</v>
      </c>
      <c r="F171" s="35">
        <f>D171*E171</f>
        <v>0</v>
      </c>
    </row>
    <row r="172" spans="1:6" ht="12.75" customHeight="1" x14ac:dyDescent="0.2">
      <c r="A172" s="146"/>
      <c r="B172" s="69" t="s">
        <v>144</v>
      </c>
      <c r="C172" s="69" t="s">
        <v>22</v>
      </c>
      <c r="D172" s="99"/>
      <c r="E172" s="83">
        <v>50</v>
      </c>
      <c r="F172" s="35">
        <f>D172*E172</f>
        <v>0</v>
      </c>
    </row>
    <row r="173" spans="1:6" ht="12.75" customHeight="1" x14ac:dyDescent="0.2">
      <c r="A173" s="146"/>
      <c r="B173" s="69" t="s">
        <v>144</v>
      </c>
      <c r="C173" s="69" t="s">
        <v>23</v>
      </c>
      <c r="D173" s="100"/>
      <c r="E173" s="84">
        <v>70</v>
      </c>
      <c r="F173" s="35">
        <f>D173*E173</f>
        <v>0</v>
      </c>
    </row>
    <row r="174" spans="1:6" ht="12.75" customHeight="1" x14ac:dyDescent="0.2">
      <c r="A174" s="146"/>
      <c r="B174" s="38" t="s">
        <v>147</v>
      </c>
      <c r="C174" s="80"/>
      <c r="D174" s="40"/>
      <c r="E174" s="41"/>
      <c r="F174" s="42">
        <f>SUM(F170:F173)</f>
        <v>0</v>
      </c>
    </row>
    <row r="175" spans="1:6" ht="12.75" customHeight="1" x14ac:dyDescent="0.2">
      <c r="A175" s="145" t="s">
        <v>20</v>
      </c>
      <c r="B175" s="125" t="s">
        <v>143</v>
      </c>
      <c r="C175" s="125" t="s">
        <v>145</v>
      </c>
      <c r="D175" s="101"/>
      <c r="E175" s="82">
        <v>15</v>
      </c>
      <c r="F175" s="35">
        <f>D175*E175</f>
        <v>0</v>
      </c>
    </row>
    <row r="176" spans="1:6" ht="12.75" customHeight="1" x14ac:dyDescent="0.2">
      <c r="A176" s="146"/>
      <c r="B176" s="125" t="s">
        <v>144</v>
      </c>
      <c r="C176" s="125" t="s">
        <v>21</v>
      </c>
      <c r="D176" s="99"/>
      <c r="E176" s="83">
        <v>25</v>
      </c>
      <c r="F176" s="35">
        <f>D176*E176</f>
        <v>0</v>
      </c>
    </row>
    <row r="177" spans="1:6" ht="12.75" customHeight="1" x14ac:dyDescent="0.2">
      <c r="A177" s="146"/>
      <c r="B177" s="125" t="s">
        <v>144</v>
      </c>
      <c r="C177" s="125" t="s">
        <v>22</v>
      </c>
      <c r="D177" s="99"/>
      <c r="E177" s="83">
        <v>40</v>
      </c>
      <c r="F177" s="35">
        <f>D177*E177</f>
        <v>0</v>
      </c>
    </row>
    <row r="178" spans="1:6" ht="12.75" customHeight="1" x14ac:dyDescent="0.2">
      <c r="A178" s="146"/>
      <c r="B178" s="125" t="s">
        <v>144</v>
      </c>
      <c r="C178" s="125" t="s">
        <v>23</v>
      </c>
      <c r="D178" s="100"/>
      <c r="E178" s="84">
        <v>60</v>
      </c>
      <c r="F178" s="35">
        <f>D178*E178</f>
        <v>0</v>
      </c>
    </row>
    <row r="179" spans="1:6" ht="12.75" customHeight="1" x14ac:dyDescent="0.2">
      <c r="A179" s="147"/>
      <c r="B179" s="38" t="s">
        <v>148</v>
      </c>
      <c r="C179" s="80"/>
      <c r="D179" s="40"/>
      <c r="E179" s="41"/>
      <c r="F179" s="42">
        <f>SUM(F175:F178)</f>
        <v>0</v>
      </c>
    </row>
    <row r="180" spans="1:6" ht="12.75" customHeight="1" x14ac:dyDescent="0.2">
      <c r="A180" s="43" t="s">
        <v>156</v>
      </c>
      <c r="B180" s="29"/>
      <c r="C180" s="143"/>
      <c r="D180" s="31" t="s">
        <v>36</v>
      </c>
      <c r="E180" s="32" t="s">
        <v>86</v>
      </c>
      <c r="F180" s="33" t="s">
        <v>37</v>
      </c>
    </row>
    <row r="181" spans="1:6" ht="12.75" customHeight="1" x14ac:dyDescent="0.2">
      <c r="A181" s="151" t="s">
        <v>160</v>
      </c>
      <c r="B181" s="69" t="s">
        <v>14</v>
      </c>
      <c r="C181" s="69" t="s">
        <v>152</v>
      </c>
      <c r="D181" s="99"/>
      <c r="E181" s="78">
        <v>40</v>
      </c>
      <c r="F181" s="35">
        <f t="shared" ref="F181:F184" si="6">D181*E181</f>
        <v>0</v>
      </c>
    </row>
    <row r="182" spans="1:6" ht="12.75" customHeight="1" x14ac:dyDescent="0.2">
      <c r="A182" s="152"/>
      <c r="B182" s="69" t="s">
        <v>15</v>
      </c>
      <c r="C182" s="69" t="s">
        <v>153</v>
      </c>
      <c r="D182" s="99"/>
      <c r="E182" s="78">
        <v>175</v>
      </c>
      <c r="F182" s="35">
        <f t="shared" si="6"/>
        <v>0</v>
      </c>
    </row>
    <row r="183" spans="1:6" ht="12.75" customHeight="1" x14ac:dyDescent="0.2">
      <c r="A183" s="152"/>
      <c r="B183" s="69" t="s">
        <v>16</v>
      </c>
      <c r="C183" s="69" t="s">
        <v>152</v>
      </c>
      <c r="D183" s="99"/>
      <c r="E183" s="78">
        <v>340</v>
      </c>
      <c r="F183" s="35">
        <f t="shared" si="6"/>
        <v>0</v>
      </c>
    </row>
    <row r="184" spans="1:6" ht="12.75" customHeight="1" x14ac:dyDescent="0.2">
      <c r="A184" s="152"/>
      <c r="B184" s="69" t="s">
        <v>17</v>
      </c>
      <c r="C184" s="69" t="s">
        <v>153</v>
      </c>
      <c r="D184" s="100"/>
      <c r="E184" s="79">
        <v>660</v>
      </c>
      <c r="F184" s="35">
        <f t="shared" si="6"/>
        <v>0</v>
      </c>
    </row>
    <row r="185" spans="1:6" ht="12.75" customHeight="1" x14ac:dyDescent="0.2">
      <c r="A185" s="152"/>
      <c r="B185" s="38" t="s">
        <v>149</v>
      </c>
      <c r="C185" s="80"/>
      <c r="D185" s="40"/>
      <c r="E185" s="41"/>
      <c r="F185" s="42">
        <f>SUM(F181:F184)</f>
        <v>0</v>
      </c>
    </row>
    <row r="186" spans="1:6" ht="12.75" customHeight="1" x14ac:dyDescent="0.2">
      <c r="A186" s="145" t="s">
        <v>18</v>
      </c>
      <c r="B186" s="69" t="s">
        <v>14</v>
      </c>
      <c r="C186" s="69" t="s">
        <v>152</v>
      </c>
      <c r="D186" s="101"/>
      <c r="E186" s="82">
        <v>30</v>
      </c>
      <c r="F186" s="35">
        <f t="shared" ref="F186:F193" si="7">D186*E186</f>
        <v>0</v>
      </c>
    </row>
    <row r="187" spans="1:6" ht="12.75" customHeight="1" x14ac:dyDescent="0.2">
      <c r="A187" s="146"/>
      <c r="B187" s="69" t="s">
        <v>15</v>
      </c>
      <c r="C187" s="69" t="s">
        <v>153</v>
      </c>
      <c r="D187" s="99"/>
      <c r="E187" s="83">
        <v>125</v>
      </c>
      <c r="F187" s="35">
        <f t="shared" si="7"/>
        <v>0</v>
      </c>
    </row>
    <row r="188" spans="1:6" ht="12.75" customHeight="1" x14ac:dyDescent="0.2">
      <c r="A188" s="146"/>
      <c r="B188" s="69" t="s">
        <v>16</v>
      </c>
      <c r="C188" s="69" t="s">
        <v>152</v>
      </c>
      <c r="D188" s="99"/>
      <c r="E188" s="83">
        <v>240</v>
      </c>
      <c r="F188" s="35">
        <f t="shared" si="7"/>
        <v>0</v>
      </c>
    </row>
    <row r="189" spans="1:6" ht="12.75" customHeight="1" x14ac:dyDescent="0.2">
      <c r="A189" s="146"/>
      <c r="B189" s="69" t="s">
        <v>17</v>
      </c>
      <c r="C189" s="69" t="s">
        <v>153</v>
      </c>
      <c r="D189" s="100"/>
      <c r="E189" s="84">
        <v>460</v>
      </c>
      <c r="F189" s="35">
        <f t="shared" si="7"/>
        <v>0</v>
      </c>
    </row>
    <row r="190" spans="1:6" ht="12.75" customHeight="1" x14ac:dyDescent="0.2">
      <c r="A190" s="146"/>
      <c r="B190" s="69" t="s">
        <v>14</v>
      </c>
      <c r="C190" s="69" t="s">
        <v>154</v>
      </c>
      <c r="D190" s="99"/>
      <c r="E190" s="126">
        <v>40</v>
      </c>
      <c r="F190" s="35">
        <f t="shared" si="7"/>
        <v>0</v>
      </c>
    </row>
    <row r="191" spans="1:6" ht="12.75" customHeight="1" x14ac:dyDescent="0.2">
      <c r="A191" s="146"/>
      <c r="B191" s="69" t="s">
        <v>15</v>
      </c>
      <c r="C191" s="69" t="s">
        <v>154</v>
      </c>
      <c r="D191" s="99"/>
      <c r="E191" s="126">
        <v>175</v>
      </c>
      <c r="F191" s="35">
        <f t="shared" si="7"/>
        <v>0</v>
      </c>
    </row>
    <row r="192" spans="1:6" ht="12.75" customHeight="1" x14ac:dyDescent="0.2">
      <c r="A192" s="146"/>
      <c r="B192" s="69" t="s">
        <v>16</v>
      </c>
      <c r="C192" s="69" t="s">
        <v>155</v>
      </c>
      <c r="D192" s="99"/>
      <c r="E192" s="126">
        <v>330</v>
      </c>
      <c r="F192" s="35">
        <f t="shared" si="7"/>
        <v>0</v>
      </c>
    </row>
    <row r="193" spans="1:6" ht="12.75" customHeight="1" x14ac:dyDescent="0.2">
      <c r="A193" s="146"/>
      <c r="B193" s="69" t="s">
        <v>17</v>
      </c>
      <c r="C193" s="69" t="s">
        <v>155</v>
      </c>
      <c r="D193" s="99"/>
      <c r="E193" s="126">
        <v>620</v>
      </c>
      <c r="F193" s="35">
        <f t="shared" si="7"/>
        <v>0</v>
      </c>
    </row>
    <row r="194" spans="1:6" ht="12.75" customHeight="1" x14ac:dyDescent="0.2">
      <c r="A194" s="147"/>
      <c r="B194" s="38" t="s">
        <v>150</v>
      </c>
      <c r="C194" s="80"/>
      <c r="D194" s="40"/>
      <c r="E194" s="41"/>
      <c r="F194" s="42">
        <f>SUM(F186:F193)</f>
        <v>0</v>
      </c>
    </row>
    <row r="195" spans="1:6" ht="12.75" customHeight="1" x14ac:dyDescent="0.2">
      <c r="A195" s="145" t="s">
        <v>20</v>
      </c>
      <c r="B195" s="69" t="s">
        <v>14</v>
      </c>
      <c r="C195" s="69" t="s">
        <v>152</v>
      </c>
      <c r="D195" s="101"/>
      <c r="E195" s="82">
        <v>20</v>
      </c>
      <c r="F195" s="35">
        <f t="shared" ref="F195:F202" si="8">D195*E195</f>
        <v>0</v>
      </c>
    </row>
    <row r="196" spans="1:6" ht="12.75" customHeight="1" x14ac:dyDescent="0.2">
      <c r="A196" s="146"/>
      <c r="B196" s="69" t="s">
        <v>15</v>
      </c>
      <c r="C196" s="69" t="s">
        <v>153</v>
      </c>
      <c r="D196" s="99"/>
      <c r="E196" s="83">
        <v>95</v>
      </c>
      <c r="F196" s="35">
        <f t="shared" si="8"/>
        <v>0</v>
      </c>
    </row>
    <row r="197" spans="1:6" ht="12.75" customHeight="1" x14ac:dyDescent="0.2">
      <c r="A197" s="146"/>
      <c r="B197" s="69" t="s">
        <v>16</v>
      </c>
      <c r="C197" s="69" t="s">
        <v>152</v>
      </c>
      <c r="D197" s="99"/>
      <c r="E197" s="83">
        <v>180</v>
      </c>
      <c r="F197" s="35">
        <f t="shared" si="8"/>
        <v>0</v>
      </c>
    </row>
    <row r="198" spans="1:6" ht="12.75" customHeight="1" x14ac:dyDescent="0.2">
      <c r="A198" s="146"/>
      <c r="B198" s="69" t="s">
        <v>17</v>
      </c>
      <c r="C198" s="69" t="s">
        <v>153</v>
      </c>
      <c r="D198" s="100"/>
      <c r="E198" s="84">
        <v>340</v>
      </c>
      <c r="F198" s="35">
        <f t="shared" si="8"/>
        <v>0</v>
      </c>
    </row>
    <row r="199" spans="1:6" ht="12.75" customHeight="1" x14ac:dyDescent="0.2">
      <c r="A199" s="146"/>
      <c r="B199" s="69" t="s">
        <v>14</v>
      </c>
      <c r="C199" s="69" t="s">
        <v>154</v>
      </c>
      <c r="D199" s="99"/>
      <c r="E199" s="126">
        <v>30</v>
      </c>
      <c r="F199" s="35">
        <f t="shared" si="8"/>
        <v>0</v>
      </c>
    </row>
    <row r="200" spans="1:6" ht="12.75" customHeight="1" x14ac:dyDescent="0.2">
      <c r="A200" s="146"/>
      <c r="B200" s="69" t="s">
        <v>15</v>
      </c>
      <c r="C200" s="69" t="s">
        <v>154</v>
      </c>
      <c r="D200" s="99"/>
      <c r="E200" s="126">
        <v>140</v>
      </c>
      <c r="F200" s="35">
        <f t="shared" si="8"/>
        <v>0</v>
      </c>
    </row>
    <row r="201" spans="1:6" ht="12.75" customHeight="1" x14ac:dyDescent="0.2">
      <c r="A201" s="146"/>
      <c r="B201" s="69" t="s">
        <v>16</v>
      </c>
      <c r="C201" s="69" t="s">
        <v>155</v>
      </c>
      <c r="D201" s="99"/>
      <c r="E201" s="126">
        <v>260</v>
      </c>
      <c r="F201" s="35">
        <f t="shared" si="8"/>
        <v>0</v>
      </c>
    </row>
    <row r="202" spans="1:6" ht="12.75" customHeight="1" x14ac:dyDescent="0.2">
      <c r="A202" s="146"/>
      <c r="B202" s="69" t="s">
        <v>17</v>
      </c>
      <c r="C202" s="69" t="s">
        <v>155</v>
      </c>
      <c r="D202" s="99"/>
      <c r="E202" s="126">
        <v>480</v>
      </c>
      <c r="F202" s="35">
        <f t="shared" si="8"/>
        <v>0</v>
      </c>
    </row>
    <row r="203" spans="1:6" ht="12.75" customHeight="1" x14ac:dyDescent="0.2">
      <c r="A203" s="147"/>
      <c r="B203" s="38" t="s">
        <v>151</v>
      </c>
      <c r="C203" s="80"/>
      <c r="D203" s="40"/>
      <c r="E203" s="41"/>
      <c r="F203" s="42">
        <f>SUM(F195:F202)</f>
        <v>0</v>
      </c>
    </row>
    <row r="204" spans="1:6" ht="12.75" customHeight="1" x14ac:dyDescent="0.2">
      <c r="A204" s="43" t="s">
        <v>180</v>
      </c>
      <c r="B204" s="29"/>
      <c r="C204" s="143"/>
      <c r="D204" s="31" t="s">
        <v>36</v>
      </c>
      <c r="E204" s="32" t="s">
        <v>86</v>
      </c>
      <c r="F204" s="33" t="s">
        <v>37</v>
      </c>
    </row>
    <row r="205" spans="1:6" ht="12.75" customHeight="1" x14ac:dyDescent="0.2">
      <c r="A205" s="138"/>
      <c r="B205" s="130" t="s">
        <v>181</v>
      </c>
      <c r="C205" s="133"/>
      <c r="D205" s="101"/>
      <c r="E205" s="135">
        <v>55</v>
      </c>
      <c r="F205" s="136">
        <f>D205*E205</f>
        <v>0</v>
      </c>
    </row>
    <row r="206" spans="1:6" ht="12.75" customHeight="1" x14ac:dyDescent="0.2">
      <c r="A206" s="139"/>
      <c r="B206" s="130" t="s">
        <v>182</v>
      </c>
      <c r="C206" s="133"/>
      <c r="D206" s="101"/>
      <c r="E206" s="135">
        <v>0</v>
      </c>
      <c r="F206" s="136">
        <f>D206*E206</f>
        <v>0</v>
      </c>
    </row>
    <row r="207" spans="1:6" ht="12.75" customHeight="1" x14ac:dyDescent="0.2">
      <c r="A207" s="140"/>
      <c r="B207" s="38" t="s">
        <v>183</v>
      </c>
      <c r="C207" s="80"/>
      <c r="D207" s="40"/>
      <c r="E207" s="41"/>
      <c r="F207" s="42">
        <f>SUM(F205:F206)</f>
        <v>0</v>
      </c>
    </row>
    <row r="208" spans="1:6" ht="12.75" customHeight="1" x14ac:dyDescent="0.2">
      <c r="A208" s="58" t="s">
        <v>80</v>
      </c>
      <c r="B208" s="59"/>
      <c r="C208" s="59"/>
      <c r="D208" s="60"/>
      <c r="E208" s="61"/>
      <c r="F208" s="56">
        <f>F169+F174+F179+F185+F194+F203+F207</f>
        <v>0</v>
      </c>
    </row>
    <row r="209" spans="1:6" ht="12.75" customHeight="1" x14ac:dyDescent="0.2">
      <c r="A209" s="132"/>
      <c r="B209" s="75"/>
      <c r="C209" s="64"/>
      <c r="D209" s="72"/>
      <c r="E209" s="73"/>
      <c r="F209" s="74"/>
    </row>
    <row r="210" spans="1:6" ht="12.75" customHeight="1" x14ac:dyDescent="0.2">
      <c r="A210" s="93" t="s">
        <v>25</v>
      </c>
      <c r="B210" s="88" t="s">
        <v>6</v>
      </c>
      <c r="C210" s="94"/>
      <c r="D210" s="95" t="s">
        <v>36</v>
      </c>
      <c r="E210" s="96" t="s">
        <v>86</v>
      </c>
      <c r="F210" s="96" t="s">
        <v>37</v>
      </c>
    </row>
    <row r="211" spans="1:6" ht="12.75" customHeight="1" x14ac:dyDescent="0.2">
      <c r="A211" s="77"/>
      <c r="B211" s="34" t="s">
        <v>7</v>
      </c>
      <c r="C211" s="104"/>
      <c r="D211" s="99"/>
      <c r="E211" s="35">
        <v>30</v>
      </c>
      <c r="F211" s="35">
        <f t="shared" ref="F211" si="9">D211*E211</f>
        <v>0</v>
      </c>
    </row>
    <row r="212" spans="1:6" ht="12.75" customHeight="1" x14ac:dyDescent="0.2">
      <c r="A212" s="141"/>
      <c r="B212" s="34" t="s">
        <v>8</v>
      </c>
      <c r="C212" s="34"/>
      <c r="D212" s="99"/>
      <c r="E212" s="35">
        <v>55</v>
      </c>
      <c r="F212" s="57">
        <f>D212*E212</f>
        <v>0</v>
      </c>
    </row>
    <row r="213" spans="1:6" x14ac:dyDescent="0.2">
      <c r="A213" s="52" t="s">
        <v>79</v>
      </c>
      <c r="B213" s="53"/>
      <c r="C213" s="53"/>
      <c r="D213" s="54"/>
      <c r="E213" s="55"/>
      <c r="F213" s="56">
        <f>SUM(F211:F212)</f>
        <v>0</v>
      </c>
    </row>
    <row r="214" spans="1:6" ht="12.75" customHeight="1" x14ac:dyDescent="0.2">
      <c r="A214" s="77"/>
      <c r="B214" s="75"/>
      <c r="C214" s="75"/>
      <c r="D214" s="72"/>
      <c r="E214" s="73"/>
      <c r="F214" s="74"/>
    </row>
    <row r="215" spans="1:6" x14ac:dyDescent="0.2">
      <c r="A215" s="93" t="s">
        <v>56</v>
      </c>
      <c r="B215" s="88" t="s">
        <v>57</v>
      </c>
      <c r="C215" s="94"/>
      <c r="D215" s="95" t="s">
        <v>36</v>
      </c>
      <c r="E215" s="96" t="s">
        <v>86</v>
      </c>
      <c r="F215" s="96" t="s">
        <v>37</v>
      </c>
    </row>
    <row r="216" spans="1:6" x14ac:dyDescent="0.2">
      <c r="B216" s="48" t="s">
        <v>184</v>
      </c>
      <c r="C216" s="48"/>
      <c r="D216" s="99"/>
      <c r="E216" s="49">
        <v>0</v>
      </c>
      <c r="F216" s="35">
        <f>D216*E216</f>
        <v>0</v>
      </c>
    </row>
    <row r="217" spans="1:6" s="97" customFormat="1" ht="15" x14ac:dyDescent="0.2">
      <c r="A217" s="52" t="s">
        <v>79</v>
      </c>
      <c r="B217" s="53"/>
      <c r="C217" s="53"/>
      <c r="D217" s="54"/>
      <c r="E217" s="55"/>
      <c r="F217" s="56">
        <f>F216</f>
        <v>0</v>
      </c>
    </row>
    <row r="218" spans="1:6" x14ac:dyDescent="0.2">
      <c r="A218" s="85"/>
      <c r="D218" s="12"/>
    </row>
    <row r="219" spans="1:6" ht="15.75" x14ac:dyDescent="0.25">
      <c r="A219" s="3" t="s">
        <v>87</v>
      </c>
      <c r="B219" s="4"/>
      <c r="C219" s="4"/>
      <c r="D219" s="5"/>
      <c r="E219" s="6"/>
      <c r="F219" s="7">
        <f>F217+F213+F208+F161+F157+F148+F138+F120+F111+F100+F84+F77+F69+F62+F55+F113+F124</f>
        <v>0</v>
      </c>
    </row>
    <row r="222" spans="1:6" ht="15" x14ac:dyDescent="0.2">
      <c r="A222" s="97"/>
    </row>
  </sheetData>
  <mergeCells count="46">
    <mergeCell ref="A175:A179"/>
    <mergeCell ref="A181:A185"/>
    <mergeCell ref="A186:A194"/>
    <mergeCell ref="A195:A203"/>
    <mergeCell ref="A65:A68"/>
    <mergeCell ref="A72:A76"/>
    <mergeCell ref="A127:A131"/>
    <mergeCell ref="A132:A136"/>
    <mergeCell ref="A165:A169"/>
    <mergeCell ref="A170:A174"/>
    <mergeCell ref="A58:A61"/>
    <mergeCell ref="C27:D27"/>
    <mergeCell ref="B28:D28"/>
    <mergeCell ref="C32:D32"/>
    <mergeCell ref="C33:D33"/>
    <mergeCell ref="C34:D34"/>
    <mergeCell ref="C35:D35"/>
    <mergeCell ref="C36:D36"/>
    <mergeCell ref="B37:D37"/>
    <mergeCell ref="A39:F39"/>
    <mergeCell ref="A44:A48"/>
    <mergeCell ref="A50:A54"/>
    <mergeCell ref="B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14:D14"/>
    <mergeCell ref="B1:E1"/>
    <mergeCell ref="B2:E2"/>
    <mergeCell ref="B4:E4"/>
    <mergeCell ref="B5:E5"/>
    <mergeCell ref="C6:E6"/>
    <mergeCell ref="C8:D8"/>
    <mergeCell ref="C9:D9"/>
    <mergeCell ref="C10:D10"/>
    <mergeCell ref="C11:D11"/>
    <mergeCell ref="C12:D12"/>
    <mergeCell ref="C13:D13"/>
  </mergeCells>
  <printOptions horizontalCentered="1" verticalCentered="1"/>
  <pageMargins left="0.7" right="0.7" top="0.25" bottom="0.5" header="0.3" footer="0.1"/>
  <pageSetup fitToHeight="0" orientation="portrait" r:id="rId1"/>
  <headerFooter>
    <oddFooter>&amp;C&amp;A Page &amp;P</oddFooter>
  </headerFooter>
  <rowBreaks count="4" manualBreakCount="4">
    <brk id="38" max="16383" man="1"/>
    <brk id="85" max="5" man="1"/>
    <brk id="149" max="5" man="1"/>
    <brk id="203" max="5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3"/>
  <sheetViews>
    <sheetView zoomScale="85" zoomScaleNormal="85" zoomScalePageLayoutView="85" workbookViewId="0">
      <selection activeCell="C19" sqref="C19"/>
    </sheetView>
  </sheetViews>
  <sheetFormatPr defaultColWidth="8.85546875" defaultRowHeight="14.25" x14ac:dyDescent="0.2"/>
  <cols>
    <col min="1" max="1" width="15.7109375" style="108" bestFit="1" customWidth="1"/>
    <col min="2" max="2" width="19.42578125" style="108" bestFit="1" customWidth="1"/>
    <col min="3" max="3" width="19" style="108" bestFit="1" customWidth="1"/>
    <col min="4" max="4" width="14.140625" style="108" customWidth="1"/>
    <col min="5" max="5" width="12.85546875" style="108" customWidth="1"/>
    <col min="6" max="6" width="11.42578125" style="108" customWidth="1"/>
    <col min="7" max="7" width="11" style="108" customWidth="1"/>
    <col min="8" max="8" width="14.85546875" style="108" customWidth="1"/>
    <col min="9" max="9" width="16.7109375" style="108" customWidth="1"/>
    <col min="10" max="10" width="13.28515625" style="108" customWidth="1"/>
    <col min="11" max="11" width="12" style="108" customWidth="1"/>
    <col min="12" max="12" width="15" style="108" customWidth="1"/>
    <col min="13" max="13" width="14.42578125" style="108" customWidth="1"/>
    <col min="14" max="14" width="16" style="108" customWidth="1"/>
    <col min="15" max="15" width="11.140625" style="108" customWidth="1"/>
    <col min="16" max="16" width="12.85546875" style="108" customWidth="1"/>
    <col min="17" max="17" width="11.140625" style="108" customWidth="1"/>
    <col min="18" max="18" width="11.42578125" style="108" bestFit="1" customWidth="1"/>
    <col min="19" max="16384" width="8.85546875" style="108"/>
  </cols>
  <sheetData>
    <row r="1" spans="1:18" ht="15" x14ac:dyDescent="0.25">
      <c r="B1" s="109" t="s">
        <v>127</v>
      </c>
      <c r="C1" s="109" t="s">
        <v>128</v>
      </c>
    </row>
    <row r="2" spans="1:18" ht="20.25" customHeight="1" x14ac:dyDescent="0.25">
      <c r="A2" s="114" t="s">
        <v>129</v>
      </c>
      <c r="B2" s="110" t="str">
        <f>Mon!B5:E5</f>
        <v>Monday</v>
      </c>
      <c r="C2" s="111" t="e">
        <f>#REF!</f>
        <v>#REF!</v>
      </c>
    </row>
    <row r="4" spans="1:18" s="109" customFormat="1" ht="60" x14ac:dyDescent="0.25">
      <c r="A4" s="116" t="s">
        <v>42</v>
      </c>
      <c r="B4" s="116" t="s">
        <v>44</v>
      </c>
      <c r="C4" s="116" t="s">
        <v>46</v>
      </c>
      <c r="D4" s="116" t="s">
        <v>48</v>
      </c>
      <c r="E4" s="116" t="s">
        <v>51</v>
      </c>
      <c r="F4" s="116" t="s">
        <v>50</v>
      </c>
      <c r="G4" s="116" t="s">
        <v>52</v>
      </c>
      <c r="H4" s="116" t="s">
        <v>53</v>
      </c>
      <c r="I4" s="116" t="s">
        <v>55</v>
      </c>
      <c r="J4" s="116" t="s">
        <v>57</v>
      </c>
      <c r="K4" s="116" t="s">
        <v>58</v>
      </c>
      <c r="L4" s="116" t="s">
        <v>60</v>
      </c>
      <c r="M4" s="116" t="s">
        <v>61</v>
      </c>
      <c r="N4" s="116" t="s">
        <v>65</v>
      </c>
      <c r="O4" s="116" t="s">
        <v>126</v>
      </c>
      <c r="P4" s="116" t="s">
        <v>63</v>
      </c>
      <c r="Q4" s="116" t="s">
        <v>64</v>
      </c>
      <c r="R4" s="116" t="s">
        <v>125</v>
      </c>
    </row>
    <row r="5" spans="1:18" x14ac:dyDescent="0.2">
      <c r="A5" s="115" t="s">
        <v>28</v>
      </c>
      <c r="B5" s="115" t="s">
        <v>43</v>
      </c>
      <c r="C5" s="115" t="s">
        <v>45</v>
      </c>
      <c r="D5" s="115" t="s">
        <v>47</v>
      </c>
      <c r="E5" s="115" t="s">
        <v>49</v>
      </c>
      <c r="F5" s="115" t="s">
        <v>26</v>
      </c>
      <c r="G5" s="115" t="s">
        <v>24</v>
      </c>
      <c r="H5" s="115" t="s">
        <v>29</v>
      </c>
      <c r="I5" s="115" t="s">
        <v>54</v>
      </c>
      <c r="J5" s="115" t="s">
        <v>56</v>
      </c>
      <c r="K5" s="115" t="s">
        <v>25</v>
      </c>
      <c r="L5" s="115" t="s">
        <v>59</v>
      </c>
      <c r="M5" s="115" t="s">
        <v>31</v>
      </c>
      <c r="N5" s="115" t="s">
        <v>62</v>
      </c>
      <c r="O5" s="115" t="s">
        <v>27</v>
      </c>
      <c r="P5" s="115" t="s">
        <v>30</v>
      </c>
      <c r="Q5" s="115" t="s">
        <v>33</v>
      </c>
      <c r="R5" s="115" t="s">
        <v>71</v>
      </c>
    </row>
    <row r="6" spans="1:18" x14ac:dyDescent="0.2">
      <c r="A6" s="112" t="e">
        <f>Mon!E9+#REF!+#REF!+#REF!+#REF!+#REF!+#REF!</f>
        <v>#REF!</v>
      </c>
      <c r="B6" s="112" t="e">
        <f>Mon!#REF!+#REF!+#REF!+#REF!+#REF!+#REF!+#REF!</f>
        <v>#REF!</v>
      </c>
      <c r="C6" s="112" t="e">
        <f>Mon!E10+#REF!+#REF!+#REF!+#REF!+#REF!+#REF!</f>
        <v>#REF!</v>
      </c>
      <c r="D6" s="112" t="e">
        <f>Mon!E11+#REF!+#REF!+#REF!+#REF!+#REF!+#REF!</f>
        <v>#REF!</v>
      </c>
      <c r="E6" s="112" t="e">
        <f>Mon!E12+#REF!+#REF!+#REF!+#REF!+#REF!+#REF!</f>
        <v>#REF!</v>
      </c>
      <c r="F6" s="112" t="e">
        <f>Mon!#REF!+#REF!+#REF!+#REF!+#REF!+#REF!+#REF!</f>
        <v>#REF!</v>
      </c>
      <c r="G6" s="112" t="e">
        <f>Mon!E14+#REF!+#REF!+#REF!+#REF!+#REF!+#REF!</f>
        <v>#REF!</v>
      </c>
      <c r="H6" s="112" t="e">
        <f>Mon!E15+#REF!+#REF!+#REF!+#REF!+#REF!+#REF!</f>
        <v>#REF!</v>
      </c>
      <c r="I6" s="112" t="e">
        <f>Mon!E16+#REF!+#REF!+#REF!+#REF!+#REF!+#REF!</f>
        <v>#REF!</v>
      </c>
      <c r="J6" s="112" t="e">
        <f>Mon!E17+#REF!+#REF!+#REF!+#REF!+#REF!+#REF!</f>
        <v>#REF!</v>
      </c>
      <c r="K6" s="112" t="e">
        <f>Mon!E18+#REF!+#REF!+#REF!+#REF!+#REF!+#REF!</f>
        <v>#REF!</v>
      </c>
      <c r="L6" s="112" t="e">
        <f>Mon!E19+#REF!+#REF!+#REF!+#REF!+#REF!+#REF!</f>
        <v>#REF!</v>
      </c>
      <c r="M6" s="112" t="e">
        <f>Mon!E20+#REF!+#REF!+#REF!+#REF!+#REF!+#REF!</f>
        <v>#REF!</v>
      </c>
      <c r="N6" s="112" t="e">
        <f>Mon!E21+#REF!+#REF!+#REF!+#REF!+#REF!+#REF!</f>
        <v>#REF!</v>
      </c>
      <c r="O6" s="112" t="e">
        <f>Mon!E22+#REF!+#REF!+#REF!+#REF!+#REF!+#REF!</f>
        <v>#REF!</v>
      </c>
      <c r="P6" s="112" t="e">
        <f>Mon!E23+#REF!+#REF!+#REF!+#REF!+#REF!+#REF!</f>
        <v>#REF!</v>
      </c>
      <c r="Q6" s="112" t="e">
        <f>Mon!E25+#REF!+#REF!+#REF!+#REF!+#REF!+#REF!</f>
        <v>#REF!</v>
      </c>
      <c r="R6" s="112" t="e">
        <f>Mon!E36+#REF!+#REF!+#REF!+#REF!+#REF!+#REF!</f>
        <v>#REF!</v>
      </c>
    </row>
    <row r="10" spans="1:18" x14ac:dyDescent="0.2">
      <c r="A10" s="108" t="s">
        <v>131</v>
      </c>
      <c r="B10" s="113" t="e">
        <f>SUM(A6:Q6)</f>
        <v>#REF!</v>
      </c>
    </row>
    <row r="11" spans="1:18" x14ac:dyDescent="0.2">
      <c r="A11" s="108" t="s">
        <v>125</v>
      </c>
      <c r="B11" s="113" t="e">
        <f>R6</f>
        <v>#REF!</v>
      </c>
    </row>
    <row r="12" spans="1:18" ht="15" thickBot="1" x14ac:dyDescent="0.25">
      <c r="A12" s="108" t="s">
        <v>132</v>
      </c>
      <c r="B12" s="117" t="e">
        <f>B10+B11</f>
        <v>#REF!</v>
      </c>
    </row>
    <row r="13" spans="1:18" ht="15" thickTop="1" x14ac:dyDescent="0.2"/>
  </sheetData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Mon</vt:lpstr>
      <vt:lpstr>Tues</vt:lpstr>
      <vt:lpstr>Wed</vt:lpstr>
      <vt:lpstr>Thur</vt:lpstr>
      <vt:lpstr>Fri</vt:lpstr>
      <vt:lpstr>Sat</vt:lpstr>
      <vt:lpstr>Sun</vt:lpstr>
      <vt:lpstr>Sales Tracking</vt:lpstr>
      <vt:lpstr>Fri!Print_Area</vt:lpstr>
      <vt:lpstr>Mon!Print_Area</vt:lpstr>
      <vt:lpstr>Sat!Print_Area</vt:lpstr>
      <vt:lpstr>Sun!Print_Area</vt:lpstr>
      <vt:lpstr>Thur!Print_Area</vt:lpstr>
      <vt:lpstr>Tues!Print_Area</vt:lpstr>
      <vt:lpstr>Wed!Print_Area</vt:lpstr>
    </vt:vector>
  </TitlesOfParts>
  <Company>Mesa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Davis</dc:creator>
  <cp:lastModifiedBy>Schultz, Taylor</cp:lastModifiedBy>
  <cp:lastPrinted>2016-09-16T22:22:26Z</cp:lastPrinted>
  <dcterms:created xsi:type="dcterms:W3CDTF">2012-06-05T20:37:20Z</dcterms:created>
  <dcterms:modified xsi:type="dcterms:W3CDTF">2020-01-16T23:20:23Z</dcterms:modified>
</cp:coreProperties>
</file>